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ъем продукции" sheetId="1" r:id="rId1"/>
    <sheet name="Статистика общая" sheetId="2" r:id="rId2"/>
    <sheet name="Статистика СМП" sheetId="3" r:id="rId3"/>
  </sheets>
  <definedNames>
    <definedName name="_xlnm.Print_Titles" localSheetId="0">'Объем продукции'!$7:$10</definedName>
    <definedName name="_xlnm.Print_Titles" localSheetId="1">'Статистика общая'!$6:$10</definedName>
    <definedName name="_xlnm.Print_Titles" localSheetId="2">'Статистика СМП'!$6:$10</definedName>
    <definedName name="_xlnm.Print_Area" localSheetId="0">'Объем продукции'!$A$1:$L$324</definedName>
    <definedName name="_xlnm.Print_Area" localSheetId="1">'Статистика общая'!$A$1:$O$76</definedName>
    <definedName name="_xlnm.Print_Area" localSheetId="2">'Статистика СМП'!$A$1:$O$41</definedName>
  </definedNames>
  <calcPr fullCalcOnLoad="1"/>
</workbook>
</file>

<file path=xl/sharedStrings.xml><?xml version="1.0" encoding="utf-8"?>
<sst xmlns="http://schemas.openxmlformats.org/spreadsheetml/2006/main" count="1019" uniqueCount="712">
  <si>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</si>
  <si>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</si>
  <si>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</si>
  <si>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</si>
  <si>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</si>
  <si>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</si>
  <si>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</si>
  <si>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</si>
  <si>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</si>
  <si>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</si>
  <si>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</si>
  <si>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</si>
  <si>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</si>
  <si>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</si>
  <si>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</si>
  <si>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</si>
  <si>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Работы по строительству зданий, сооружений или их частей</t>
  </si>
  <si>
    <t xml:space="preserve">    Общестроительные работы по возведению зданий и сооружений</t>
  </si>
  <si>
    <t xml:space="preserve">    Общестроительные работы по капитальному ремонту  зданий и сооружений</t>
  </si>
  <si>
    <t xml:space="preserve">    Общестроительные работы по текущему ремонту зданий и сооружений</t>
  </si>
  <si>
    <t xml:space="preserve">     Общестроительные работы по строительству автомобильных дорог, железных дорог, аэродромов и спортивных сооружений</t>
  </si>
  <si>
    <t xml:space="preserve">    Общестроительные работы по строительству водных сооружений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</si>
  <si>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</si>
  <si>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</si>
  <si>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</si>
  <si>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</si>
  <si>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</si>
  <si>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</si>
  <si>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</si>
  <si>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</si>
  <si>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</si>
  <si>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</si>
  <si>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</si>
  <si>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</si>
  <si>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</si>
  <si>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</si>
  <si>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</si>
  <si>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</si>
  <si>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</si>
  <si>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</si>
  <si>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</si>
  <si>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</si>
  <si>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</si>
  <si>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</si>
  <si>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</si>
  <si>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</si>
  <si>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</si>
  <si>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</si>
  <si>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</si>
  <si>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</si>
  <si>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</si>
  <si>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</si>
  <si>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</si>
  <si>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</si>
  <si>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</si>
  <si>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</si>
  <si>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</si>
  <si>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</si>
  <si>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</si>
  <si>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</si>
  <si>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</si>
  <si>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</si>
  <si>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</si>
  <si>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</si>
  <si>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</si>
  <si>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</si>
  <si>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</si>
  <si>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</si>
  <si>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</si>
  <si>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</si>
  <si>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</si>
  <si>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</si>
  <si>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</si>
  <si>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</si>
  <si>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</si>
  <si>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</si>
  <si>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</si>
  <si>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</si>
  <si>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</si>
  <si>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</si>
  <si>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</si>
  <si>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</si>
  <si>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</si>
  <si>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</si>
  <si>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</si>
  <si>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</si>
  <si>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</si>
  <si>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</si>
  <si>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</si>
  <si>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</si>
  <si>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</si>
  <si>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</si>
  <si>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персональные услуги</t>
  </si>
  <si>
    <t>УСЛУГИ, ПРЕДОСТАВЛЯЕМЫЕ ЭКСТЕРРИТОРИАЛЬНЫМИ ОРГАНИЗАЦИЯМИ И ОРГАНАМИ</t>
  </si>
  <si>
    <t>(подпись)</t>
  </si>
  <si>
    <t>`</t>
  </si>
  <si>
    <t>Исполнитель Ф.И.О. тел.</t>
  </si>
  <si>
    <t>Сумма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торгов), тыс. руб.</t>
  </si>
  <si>
    <t>Стоимость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предпринимательства, тыс. руб.</t>
  </si>
  <si>
    <t>№ п/п</t>
  </si>
  <si>
    <t>итого по торгам</t>
  </si>
  <si>
    <t>запрос котировок</t>
  </si>
  <si>
    <t xml:space="preserve"> открытый конкурс</t>
  </si>
  <si>
    <t>открытый аукцион в электронной форме</t>
  </si>
  <si>
    <t>1.1.</t>
  </si>
  <si>
    <t>отменено торгов</t>
  </si>
  <si>
    <t>закрытый конкурс</t>
  </si>
  <si>
    <t>закрытый аукцион</t>
  </si>
  <si>
    <t>х</t>
  </si>
  <si>
    <t>итого по торгам и запросам котировок</t>
  </si>
  <si>
    <t>торги и запросы котировок, в том числе:</t>
  </si>
  <si>
    <t>торги, в том числе:</t>
  </si>
  <si>
    <t>Наименование показателя</t>
  </si>
  <si>
    <t>Торги и другие способы размещения заказа, в том числе:</t>
  </si>
  <si>
    <t>Общий годовой объем поставок товаров, выполнения работ, оказания услуг, тыс. руб.</t>
  </si>
  <si>
    <t>по результатам  торгов либо запросов котировок, где не поступило ни одной заявки</t>
  </si>
  <si>
    <t>по результатам торгов либо запросов котировок, где все заявки отклонены</t>
  </si>
  <si>
    <t>привело к заключению контракта, гражданско-правового договора, в том числе:</t>
  </si>
  <si>
    <t>3.1.</t>
  </si>
  <si>
    <t>3.2.</t>
  </si>
  <si>
    <t>по результатам внеплановых проверок</t>
  </si>
  <si>
    <t>по результатам плановых проверок</t>
  </si>
  <si>
    <t>расторгнуто контрактов, гражданско-правовых договоров, в том числе:</t>
  </si>
  <si>
    <t>по соглашению сторон</t>
  </si>
  <si>
    <t>по решению суда</t>
  </si>
  <si>
    <t>5.1.</t>
  </si>
  <si>
    <t>не привело к заключению контракта, гражданско-правового договора, в том числе:</t>
  </si>
  <si>
    <t>4.1.</t>
  </si>
  <si>
    <t>4.2.</t>
  </si>
  <si>
    <t>2.2.</t>
  </si>
  <si>
    <t>2.1.</t>
  </si>
  <si>
    <t>Сведения о размещении заказов</t>
  </si>
  <si>
    <t>привело к заключению контракта, гражданско-правового договора, тыс. руб., в том числе:</t>
  </si>
  <si>
    <t>не привело к заключению контракта, гражданско-правового договора, тыс. руб., в том числе:</t>
  </si>
  <si>
    <t>по результатам  торгов либо запросов котировок, где не поступило ни одной заявки, тыс. руб.</t>
  </si>
  <si>
    <t>по результатам торгов либо запросов котировок, где все заявки отклонены, тыс. руб.</t>
  </si>
  <si>
    <t>отменено торгов, тыс. руб.</t>
  </si>
  <si>
    <t>расторгнуто контрактов, гражданско-правовых договоров, тыс. руб., в том числе:</t>
  </si>
  <si>
    <t>по соглашению сторон, тыс. руб.</t>
  </si>
  <si>
    <t>по решению суда, тыс. руб.</t>
  </si>
  <si>
    <t>Общая стоимость расторгнутых контрактов, гражданско-правовых договоров, тыс. руб., в том числе:</t>
  </si>
  <si>
    <t>Количество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</t>
  </si>
  <si>
    <t>тыс. руб.</t>
  </si>
  <si>
    <t>Наименование</t>
  </si>
  <si>
    <t>в том числе:</t>
  </si>
  <si>
    <t>торги</t>
  </si>
  <si>
    <t>котировки</t>
  </si>
  <si>
    <t>единств.     поставщик</t>
  </si>
  <si>
    <t>из них:</t>
  </si>
  <si>
    <t>единственный участник торгов   (п 8,9 ст.55)</t>
  </si>
  <si>
    <t>единственный участник котировки  (п 8 ст.55)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</si>
  <si>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</si>
  <si>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</si>
  <si>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</si>
  <si>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</si>
  <si>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</si>
  <si>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</si>
  <si>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</si>
  <si>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</si>
  <si>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</si>
  <si>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</si>
  <si>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</si>
  <si>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</si>
  <si>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</si>
  <si>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</si>
  <si>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</si>
  <si>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</si>
  <si>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</si>
  <si>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</si>
  <si>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</si>
  <si>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</si>
  <si>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</si>
  <si>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</si>
  <si>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</si>
  <si>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</si>
  <si>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</si>
  <si>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</si>
  <si>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</si>
  <si>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</si>
  <si>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</si>
  <si>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</si>
  <si>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</si>
  <si>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</si>
  <si>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</si>
  <si>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</si>
  <si>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</si>
  <si>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</si>
  <si>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</si>
  <si>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</si>
  <si>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</si>
  <si>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</si>
  <si>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</si>
  <si>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</si>
  <si>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</si>
  <si>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</si>
  <si>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</si>
  <si>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</si>
  <si>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</si>
  <si>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</si>
  <si>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</si>
  <si>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</si>
  <si>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</si>
  <si>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</si>
  <si>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</si>
  <si>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</si>
  <si>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</si>
  <si>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</si>
  <si>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</si>
  <si>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</si>
  <si>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</si>
  <si>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</si>
  <si>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</si>
  <si>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</si>
  <si>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</si>
  <si>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</si>
  <si>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</si>
  <si>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</si>
  <si>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</si>
  <si>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</si>
  <si>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</si>
  <si>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</si>
  <si>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</si>
  <si>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</si>
  <si>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</si>
  <si>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</si>
  <si>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</si>
  <si>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</si>
  <si>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</si>
  <si>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</si>
  <si>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</si>
  <si>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</si>
  <si>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</si>
  <si>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</si>
  <si>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</si>
  <si>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</si>
  <si>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</si>
  <si>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</si>
  <si>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</si>
  <si>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</si>
  <si>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</si>
  <si>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</si>
  <si>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</si>
  <si>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</si>
  <si>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</si>
  <si>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</si>
  <si>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</si>
  <si>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</si>
  <si>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</si>
  <si>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</si>
  <si>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</si>
  <si>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</si>
  <si>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</si>
  <si>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</si>
  <si>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</si>
  <si>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</si>
  <si>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</si>
  <si>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</si>
  <si>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</si>
  <si>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</si>
  <si>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</si>
  <si>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</si>
  <si>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</si>
  <si>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</si>
  <si>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</si>
  <si>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</si>
  <si>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</si>
  <si>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</si>
  <si>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</si>
  <si>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</si>
  <si>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</si>
  <si>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</si>
  <si>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</si>
  <si>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</si>
  <si>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</si>
  <si>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</si>
  <si>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</si>
  <si>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</si>
  <si>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</si>
  <si>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</si>
  <si>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</si>
  <si>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</si>
  <si>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</si>
  <si>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</si>
  <si>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</si>
  <si>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</si>
  <si>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</si>
  <si>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</si>
  <si>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</si>
  <si>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</si>
  <si>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</si>
  <si>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</si>
  <si>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</si>
  <si>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</si>
  <si>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</si>
  <si>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</si>
  <si>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</si>
  <si>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</si>
  <si>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</si>
  <si>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</si>
  <si>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</si>
  <si>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</si>
  <si>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</si>
  <si>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</si>
  <si>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</si>
  <si>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</si>
  <si>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</si>
  <si>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</si>
  <si>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</si>
  <si>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</si>
  <si>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итого по всем пунктам ст. 55 Закона № 94-ФЗ</t>
  </si>
  <si>
    <t>Количество процедур (лотов), проведенных в рамках совместных торгов</t>
  </si>
  <si>
    <t>Количество жалоб, поступивших от участников размещения заказа</t>
  </si>
  <si>
    <t>Количество процедур (лотов, запросов котировок), по которым были выявлены нарушения в сфере размещения заказа, в том числе:</t>
  </si>
  <si>
    <t>Количество участников размещения заказа, допущенных на процедуру аукциона</t>
  </si>
  <si>
    <t>Количество участников, подавших свои заявки на участие в торгах, запросах котировок, являющихся субъектами малого предпринимательства, из них:</t>
  </si>
  <si>
    <t>Количество участников-субъектов малого предпринимательства, допущенных на процедуру аукциона</t>
  </si>
  <si>
    <t>Сумма начальных (максимальных) цен контрактов, гражданско-правовых договоров по процедурам, проведенных в рамках совместных торгов, тыс. руб.</t>
  </si>
  <si>
    <t>3.3.</t>
  </si>
  <si>
    <t>Общая стоимость расторгнутых контрактов, гражданско-правовых договоров по процедурам, проведенным в рамках совместных торгов, тыс. руб.</t>
  </si>
  <si>
    <t>Стоимость заключенных контрактов, гражданско-правовых договоров по процедурам, проведенным в рамках совместных торгов, тыс. руб.</t>
  </si>
  <si>
    <t>1. Общегодовые статистические данные</t>
  </si>
  <si>
    <t>2. Количественные характеристики размещения заказа у субъектов малого предпринимательства</t>
  </si>
  <si>
    <t>2.3.</t>
  </si>
  <si>
    <t>2.4.</t>
  </si>
  <si>
    <t>3. Стоимостные характеристики размещения заказа у субъектов малого предпринимательства</t>
  </si>
  <si>
    <t>3.4.</t>
  </si>
  <si>
    <t>4. Сведения об участниках размещения заказа</t>
  </si>
  <si>
    <t>4.3.</t>
  </si>
  <si>
    <t>4.4.</t>
  </si>
  <si>
    <t>4.5.</t>
  </si>
  <si>
    <t>5. Выполнение норм размещения заказа у субъектов малого предпринимательства</t>
  </si>
  <si>
    <t>2. Количественные характеристики размещения заказа</t>
  </si>
  <si>
    <t>3. Стоимостные характеристики размещения заказа</t>
  </si>
  <si>
    <t>2.1.1.</t>
  </si>
  <si>
    <t>2.1.1.1.</t>
  </si>
  <si>
    <t>2.1.1.2.</t>
  </si>
  <si>
    <t>2.1.2.</t>
  </si>
  <si>
    <t>2.1.2.1.</t>
  </si>
  <si>
    <t>2.1.2.2.</t>
  </si>
  <si>
    <t>2.1.3.</t>
  </si>
  <si>
    <t>2.1.4.</t>
  </si>
  <si>
    <t>3.1.1.</t>
  </si>
  <si>
    <t>3.1.1.1.</t>
  </si>
  <si>
    <t>3.1.1.2.</t>
  </si>
  <si>
    <t>3.1.2.</t>
  </si>
  <si>
    <t>3.1.2.1.</t>
  </si>
  <si>
    <t>3.1.2.2.</t>
  </si>
  <si>
    <t>3.1.3.</t>
  </si>
  <si>
    <t>3.1.4.</t>
  </si>
  <si>
    <t>3.3.1.</t>
  </si>
  <si>
    <t>3.3.2.</t>
  </si>
  <si>
    <t>3.5.</t>
  </si>
  <si>
    <t>3.6.</t>
  </si>
  <si>
    <t>Форма 1</t>
  </si>
  <si>
    <t>Форма 2</t>
  </si>
  <si>
    <t>Форма 3</t>
  </si>
  <si>
    <t>2.1.5.</t>
  </si>
  <si>
    <t>2.1.5.1.</t>
  </si>
  <si>
    <t>2.1.5.2.</t>
  </si>
  <si>
    <t>по результатам несостоявшихся торгов либо запросов котировок с единственным участником торгов, запросов котировок</t>
  </si>
  <si>
    <t>3.6.1.</t>
  </si>
  <si>
    <t>3.6.2.</t>
  </si>
  <si>
    <t>3.7.</t>
  </si>
  <si>
    <t>3.1.5.</t>
  </si>
  <si>
    <t>3.1.5.1.</t>
  </si>
  <si>
    <t>3.1.5.2.</t>
  </si>
  <si>
    <t>Объем продукции, закупаемой для государственных нужд, нужд бюджетных учреждений Краснодарского края, муниципальных нужд, нужд бюджетных учреждений муниципальных образований Краснодарского края</t>
  </si>
  <si>
    <t>количество процедур (лотов, запросов котировок), согласованных с органом, уполномоченным на осуществление контроля в сфере размещения заказа</t>
  </si>
  <si>
    <t>в соответствии с п. 8,9 ч. 2 ст. 55 Закона 94-ФЗ</t>
  </si>
  <si>
    <t>в соответствии с п. 11,13 ч. 2 ст. 55 Закона 94-ФЗ</t>
  </si>
  <si>
    <t>всего (за исключением граф 13,14)</t>
  </si>
  <si>
    <t>по результатам состоявшихся торгов либо запросов котировок с двумя и более заявками участников торгов, запросов котировок</t>
  </si>
  <si>
    <t>Количество участников, сведения о которых включены заказчиком в реестр недобросовестных поставщиков</t>
  </si>
  <si>
    <t>Общий годовой объем поставок товаров, выполнения работ, оказания услуг, тыс. руб., в том числе:</t>
  </si>
  <si>
    <t>1.1.1.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</si>
  <si>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642, тыс. руб.</t>
  </si>
  <si>
    <t>4.1.1.</t>
  </si>
  <si>
    <t>4.1.2.</t>
  </si>
  <si>
    <t>количество участников размещения заказа, отозвавших свои заявки на участие в торгах</t>
  </si>
  <si>
    <t>4.1.3.</t>
  </si>
  <si>
    <t>Общее количество участников размещения заказа, подавших свои заявки на участие в торгах, запросах котировок, из них:</t>
  </si>
  <si>
    <t>2.1.2.3.</t>
  </si>
  <si>
    <t>3.1.2.3.</t>
  </si>
  <si>
    <t>Сумма начальных (максимальных) цен контрактов, гражданско-правовых договоров по проведенным процедурам, согласованным с органом, уполномоченным на осуществление контроля в сфере размещения заказа, тыс. руб.</t>
  </si>
  <si>
    <t>по результатам состоявшихся торгов либо запросов котировок с двумя и более заявками участников торгов, запросов котировок, тыс. руб.</t>
  </si>
  <si>
    <t>количество участников размещения заказа,  чьи заявки были признаны соответствующими требованиям документации торгов, извещения о проведении запроса котировок</t>
  </si>
  <si>
    <t>количество участников размещения заказа,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</si>
  <si>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</si>
  <si>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чьи заявки были признаны соответствующими требованиям документации торгов, извещения о проведении запроса котировок</t>
  </si>
  <si>
    <t>2.4.1.</t>
  </si>
  <si>
    <t>2.4.2.</t>
  </si>
  <si>
    <t>Количество участников-субъектов малого предпринимательства, допущенных на процедуру аукциона, но не подавших предложение о цене</t>
  </si>
  <si>
    <t>Количество участников размещения заказа, допущенных на процедуру аукциона, но не подавших предложение о цене</t>
  </si>
  <si>
    <t>по результатам  торгов либо запросов котировок, по которым поставщик (исполнитель, подрядчик) уклонился от заключения контракта, тыс. руб.</t>
  </si>
  <si>
    <t>по результатам  торгов либо запросов котировок, по которым поставщик (исполнитель, подрядчик) уклонился от заключения контракта</t>
  </si>
  <si>
    <t>по результатам несостоявшихся торгов либо запросов котировок с единственным участником торгов, запросов котировок, тыс. руб.</t>
  </si>
  <si>
    <t>Объем продукции, закупаемой для краевых государственных нужд, нужд бюджетных учреждений края за счет средств краевого бюджета и внебюджетных источников финансирования, муниципальных нужд, нужд бюджетных учреждений муниципальных образований края за счет средств муниципального бюджета и внебюджетных источников финансирования - всего</t>
  </si>
  <si>
    <t>в том числе за счет средств: краевого бюджета(муниципального бюджета)</t>
  </si>
  <si>
    <t>государтсвенных (муниципальных) внебюджетных фондов</t>
  </si>
  <si>
    <t xml:space="preserve"> =C21/C15*100</t>
  </si>
  <si>
    <t>единственный поставщик (исполнитель, подрядчик), в том числе:</t>
  </si>
  <si>
    <t>Стоимость заключенных контрактов, гражданско-правовых договоров по процедурам, согласованным с органом, уполномоченным на осуществление контроля в сфере размещения заказа, тыс. руб.</t>
  </si>
  <si>
    <t>Количество участников размещения заказа, вторые части заявки на участие в открытом аукционе в электронной форме которых были признаны несоответствующими требованиям, установленным документацией об открытом аукционе в электронной форме</t>
  </si>
  <si>
    <t>Количество участников-субъектов малого предпринимательства, вторые части заявки на участие в открытом аукционе в электронной форме которых были признаны несоответствующими требованиям, установленным документацией об открытом аукционе в электронной форме</t>
  </si>
  <si>
    <t>1.</t>
  </si>
  <si>
    <t>Сведения о размещении заказов у субъектов малого предпринимательства государственными заказчиками, бюджетными учреждениями Краснодарского края</t>
  </si>
  <si>
    <t>Количество проведенных процедур среди субъектов малого предпринимательства (за исключением отмененных торгов)</t>
  </si>
  <si>
    <t>Количество участников - субъектов малого предпринимательства, признанных победителями торгов, запросов котировок</t>
  </si>
  <si>
    <t>Стоимость заключенных контрактов, гражданско-правовых договоров с субъектами малого предпринимательства, признанных победителями торгов, запросов котировок, проведенных среди субъектов малого предпринимательства, тыс. руб.</t>
  </si>
  <si>
    <t>Количество заключенных контрактов, гражданско-правовых договоров с субъектами малого предпринимательства, признанных победителями торгов, запросов котировок по процедурам, проведенным среди субъектов малого предпринимательства</t>
  </si>
  <si>
    <t>Доля объема заказа, размещенного у субъектов малого предпринимательства, %</t>
  </si>
  <si>
    <t>Количество проведенных процедур, в том числе:</t>
  </si>
  <si>
    <t xml:space="preserve">Сумма начальных (максимальных) цен контрактов, гражданско-правовых договоров по проведенным процедурам, тыс. руб., в том числе: </t>
  </si>
  <si>
    <t>Стоимость заключенных контрактов, гражданско-правовых договоров, тыс. руб., в том числе:</t>
  </si>
  <si>
    <t>4.6.</t>
  </si>
  <si>
    <t>Количество участников, признанных победителями в торгах, запросах котировок</t>
  </si>
  <si>
    <t>1.1.1.1.</t>
  </si>
  <si>
    <t>1.1.1.2.</t>
  </si>
  <si>
    <t>1.1.1.3.</t>
  </si>
  <si>
    <t>1.1.1.4.</t>
  </si>
  <si>
    <t>1.1.1.5.</t>
  </si>
  <si>
    <t>1.1.2.</t>
  </si>
  <si>
    <t>1.1.2.1.</t>
  </si>
  <si>
    <t>1.1.2.2.</t>
  </si>
  <si>
    <t>1.1.2.3.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</si>
  <si>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</si>
  <si>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</si>
  <si>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</si>
  <si>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</si>
  <si>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</si>
  <si>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</si>
  <si>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</si>
  <si>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</si>
  <si>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</si>
  <si>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</si>
  <si>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1.4.1.1.</t>
  </si>
  <si>
    <t>1.4.1.1.1.</t>
  </si>
  <si>
    <t>1.4.1.1.2.</t>
  </si>
  <si>
    <t>1.4.1.1.3.</t>
  </si>
  <si>
    <t>1.4.1.1.4.</t>
  </si>
  <si>
    <t>1.4.1.1.5.</t>
  </si>
  <si>
    <t>1.4.1.1.6.</t>
  </si>
  <si>
    <t>1.4.1.1.7.</t>
  </si>
  <si>
    <t>1.4.1.1.8.</t>
  </si>
  <si>
    <t>1.4.1.1.9.</t>
  </si>
  <si>
    <t>1.4.1.1.10.</t>
  </si>
  <si>
    <t>1.4.1.1.11.</t>
  </si>
  <si>
    <t>1.4.1.1.12.</t>
  </si>
  <si>
    <t>1.4.1.2.</t>
  </si>
  <si>
    <t>1.4.1.2.1.</t>
  </si>
  <si>
    <t>1.4.1.2.2.</t>
  </si>
  <si>
    <t>1.4.1.2.3.</t>
  </si>
  <si>
    <t>1.4.1.2.4.</t>
  </si>
  <si>
    <t>1.4.1.2.5.</t>
  </si>
  <si>
    <t>1.4.1.2.6.</t>
  </si>
  <si>
    <t>1.4.1.2.7.</t>
  </si>
  <si>
    <t>1.4.1.2.8.</t>
  </si>
  <si>
    <t>1.4.1.2.9.</t>
  </si>
  <si>
    <t>1.4.1.3.</t>
  </si>
  <si>
    <t>1.4.1.3.1.</t>
  </si>
  <si>
    <t>1.4.1.3.2.</t>
  </si>
  <si>
    <t>1.4.1.3.3.</t>
  </si>
  <si>
    <t>1.4.1.3.4.</t>
  </si>
  <si>
    <t>1.4.1.3.5.</t>
  </si>
  <si>
    <t>1.4.1.3.6.</t>
  </si>
  <si>
    <t>1.4.1.3.7.</t>
  </si>
  <si>
    <t>1.4.1.3.8.</t>
  </si>
  <si>
    <t>1.4.1.3.9.</t>
  </si>
  <si>
    <t>1.4.1.4.</t>
  </si>
  <si>
    <t>1.4.1.5.</t>
  </si>
  <si>
    <t>1.4.1.5.1.</t>
  </si>
  <si>
    <t>1.4.1.5.2.</t>
  </si>
  <si>
    <t>1.4.1.5.3.</t>
  </si>
  <si>
    <t>1.4.1.5.4.</t>
  </si>
  <si>
    <t>1.4.1.5.5.</t>
  </si>
  <si>
    <t>1.4.1.6.</t>
  </si>
  <si>
    <t>1.4.1.6.1.</t>
  </si>
  <si>
    <t>1.4.1.6.2.</t>
  </si>
  <si>
    <t>1.4.1.6.3.</t>
  </si>
  <si>
    <t>1.4.1.6.4.</t>
  </si>
  <si>
    <t>1.4.1.7.</t>
  </si>
  <si>
    <t>1.4.1.7.1.</t>
  </si>
  <si>
    <t>1.4.1.7.2.</t>
  </si>
  <si>
    <t>1.4.1.7.3.</t>
  </si>
  <si>
    <t>1.4.1.7.4.</t>
  </si>
  <si>
    <t>1.4.1.7.5.</t>
  </si>
  <si>
    <t>1.4.1.7.6.</t>
  </si>
  <si>
    <t>1.4.1.7.7.</t>
  </si>
  <si>
    <t>1.4.1.7.8.</t>
  </si>
  <si>
    <t>1.4.1.8.</t>
  </si>
  <si>
    <t>1.4.1.8.1.</t>
  </si>
  <si>
    <t>1.4.1.8.2.</t>
  </si>
  <si>
    <t>1.4.1.8.3.</t>
  </si>
  <si>
    <t>1.4.1.8.4.</t>
  </si>
  <si>
    <t>1.4.1.8.5.</t>
  </si>
  <si>
    <t>1.4.1.8.6.</t>
  </si>
  <si>
    <t>1.4.1.8.7.</t>
  </si>
  <si>
    <t>1.4.1.8.8.</t>
  </si>
  <si>
    <t>1.4.1.8.9.</t>
  </si>
  <si>
    <t>1.4.1.8.10.</t>
  </si>
  <si>
    <t>1.4.1.9.</t>
  </si>
  <si>
    <t>1.4.1.9.1.</t>
  </si>
  <si>
    <t>1.4.1.9.2.</t>
  </si>
  <si>
    <t>1.4.1.9.3.</t>
  </si>
  <si>
    <t>1.4.1.9.4.</t>
  </si>
  <si>
    <t>1.4.1.9.5.</t>
  </si>
  <si>
    <t>1.4.1.9.6.</t>
  </si>
  <si>
    <t>1.4.1.9.7.</t>
  </si>
  <si>
    <t>1.4.1.9.8.</t>
  </si>
  <si>
    <t>1.4.1.10.</t>
  </si>
  <si>
    <t>1.4.2.</t>
  </si>
  <si>
    <t>1.4.2.1.</t>
  </si>
  <si>
    <t>1.4.2.1.1.</t>
  </si>
  <si>
    <t>1.4.2.1.2.</t>
  </si>
  <si>
    <t>1.4.2.1.3.</t>
  </si>
  <si>
    <t>1.4.2.1.4.</t>
  </si>
  <si>
    <t>1.4.2.1.5.</t>
  </si>
  <si>
    <t>1.4.2.1.6.</t>
  </si>
  <si>
    <t>1.4.2.1.7.</t>
  </si>
  <si>
    <t>1.4.2.1.8.</t>
  </si>
  <si>
    <t>1.4.2.1.9.</t>
  </si>
  <si>
    <t>1.4.2.2.</t>
  </si>
  <si>
    <t>1.4.2.2.1.</t>
  </si>
  <si>
    <t>1.4.2.2.2.</t>
  </si>
  <si>
    <t>1.4.3.</t>
  </si>
  <si>
    <t>1.4.3.1.</t>
  </si>
  <si>
    <t>1.4.3.2.</t>
  </si>
  <si>
    <t>1.4.3.2.1.</t>
  </si>
  <si>
    <t>1.4.3.2.2.</t>
  </si>
  <si>
    <t>1.4.3.2.3.</t>
  </si>
  <si>
    <t>1.4.3.2.4.</t>
  </si>
  <si>
    <t>1.4.3.3.</t>
  </si>
  <si>
    <t>1.4.4.</t>
  </si>
  <si>
    <t>1.4.4.1.</t>
  </si>
  <si>
    <t>1.4.4.2.</t>
  </si>
  <si>
    <t>1.4.5.</t>
  </si>
  <si>
    <t>1.4.6.</t>
  </si>
  <si>
    <t>1.4.6.1.</t>
  </si>
  <si>
    <t>1.4.6.1.1.</t>
  </si>
  <si>
    <t>1.4.6.1.2.</t>
  </si>
  <si>
    <t>1.4.6.1.3.</t>
  </si>
  <si>
    <t>1.4.6.1.4.</t>
  </si>
  <si>
    <t>1.4.6.1.5.</t>
  </si>
  <si>
    <t>1.4.6.1.6.</t>
  </si>
  <si>
    <t>1.4.6.2.</t>
  </si>
  <si>
    <t>1.4.6.2.1.</t>
  </si>
  <si>
    <t>1.4.6.2.2.</t>
  </si>
  <si>
    <t>1.4.6.2.3.</t>
  </si>
  <si>
    <t>1.4.6.2.4.</t>
  </si>
  <si>
    <t>1.4.7.</t>
  </si>
  <si>
    <t>1.4.7.1</t>
  </si>
  <si>
    <t>1.4.7.2.</t>
  </si>
  <si>
    <t>1.4.7.3.</t>
  </si>
  <si>
    <t>1.4.7.4.</t>
  </si>
  <si>
    <t>1.4.8.</t>
  </si>
  <si>
    <t>1.4.8.1.</t>
  </si>
  <si>
    <t>1.4.8.2.</t>
  </si>
  <si>
    <t>1.4.8.3.</t>
  </si>
  <si>
    <t>1.4.9.</t>
  </si>
  <si>
    <t>1.4.9.1.</t>
  </si>
  <si>
    <t>1.4.9.1.1.</t>
  </si>
  <si>
    <t>1.4.9.1.2.</t>
  </si>
  <si>
    <t>1.4.9.1.3.</t>
  </si>
  <si>
    <t>1.4.9.2.</t>
  </si>
  <si>
    <t>1.4.10.</t>
  </si>
  <si>
    <t>1.4.10.1.</t>
  </si>
  <si>
    <t>1.4.10.2.</t>
  </si>
  <si>
    <t>1.4.10.3.</t>
  </si>
  <si>
    <t>1.4.10.4.</t>
  </si>
  <si>
    <t>1.4.11.</t>
  </si>
  <si>
    <t>1.4.11.1.</t>
  </si>
  <si>
    <t>1.4.11.2.</t>
  </si>
  <si>
    <t>1.4.11.3.</t>
  </si>
  <si>
    <t>1.4.12.</t>
  </si>
  <si>
    <t>1.4.12.1.</t>
  </si>
  <si>
    <t>1.4.12.2.</t>
  </si>
  <si>
    <t>1.4.12.3.</t>
  </si>
  <si>
    <t>1.4.12.4.</t>
  </si>
  <si>
    <t>1.4.13.</t>
  </si>
  <si>
    <t>1.4.13.1.</t>
  </si>
  <si>
    <t>1.4.13.2.</t>
  </si>
  <si>
    <t>1.4.13.3.</t>
  </si>
  <si>
    <t>1.4.13.4.</t>
  </si>
  <si>
    <t>1.4.13.5.</t>
  </si>
  <si>
    <t>1.4.14.</t>
  </si>
  <si>
    <t>1.4.14.1.</t>
  </si>
  <si>
    <t>1.4.14.2.</t>
  </si>
  <si>
    <t>1.4.14.3.</t>
  </si>
  <si>
    <t>1.4.15.</t>
  </si>
  <si>
    <t>1.4.15.1.</t>
  </si>
  <si>
    <t>1.4.15.2.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</si>
  <si>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</si>
  <si>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</si>
  <si>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</si>
  <si>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</si>
  <si>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</si>
  <si>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</si>
  <si>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</si>
  <si>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</si>
  <si>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1.6.</t>
  </si>
  <si>
    <t>1.6.1.</t>
  </si>
  <si>
    <t>1.6.1.1.</t>
  </si>
  <si>
    <t>1.6.1.2.</t>
  </si>
  <si>
    <t>1.6.1.3.</t>
  </si>
  <si>
    <t>1.6.1.4.</t>
  </si>
  <si>
    <t>1.6.1.5.</t>
  </si>
  <si>
    <t>1.6.2.</t>
  </si>
  <si>
    <t>1.6.3.</t>
  </si>
  <si>
    <t>1.7.</t>
  </si>
  <si>
    <t>1.7.1.</t>
  </si>
  <si>
    <t>1.7.2.</t>
  </si>
  <si>
    <t>1.7.3.</t>
  </si>
  <si>
    <t>1.8.</t>
  </si>
  <si>
    <t>1.8.1.</t>
  </si>
  <si>
    <t>1.8.2.</t>
  </si>
  <si>
    <t>1.8.3.</t>
  </si>
  <si>
    <t>1.8.4.</t>
  </si>
  <si>
    <t>1.9.</t>
  </si>
  <si>
    <t>1.9.1.</t>
  </si>
  <si>
    <t>1.9.2.</t>
  </si>
  <si>
    <t>1.9.3.</t>
  </si>
  <si>
    <t>1.9.4.</t>
  </si>
  <si>
    <t>1.9.5.</t>
  </si>
  <si>
    <t>1.9.6.</t>
  </si>
  <si>
    <t>1.9.7.</t>
  </si>
  <si>
    <t>1.9.7.1.</t>
  </si>
  <si>
    <t>1.9.7.2.</t>
  </si>
  <si>
    <t>1.9.8.</t>
  </si>
  <si>
    <t>1.9.8.1.</t>
  </si>
  <si>
    <t>1.9.8.2.</t>
  </si>
  <si>
    <t>1.9.8.3.</t>
  </si>
  <si>
    <t>1.10.</t>
  </si>
  <si>
    <t>1.10.1.</t>
  </si>
  <si>
    <t>1.10.2.</t>
  </si>
  <si>
    <t>1.10.3.</t>
  </si>
  <si>
    <t>1.10.4.</t>
  </si>
  <si>
    <t>1.11.</t>
  </si>
  <si>
    <t>1.11.1.</t>
  </si>
  <si>
    <t>1.11.1.1.</t>
  </si>
  <si>
    <t>1.11.1.2.</t>
  </si>
  <si>
    <t>1.11.2.</t>
  </si>
  <si>
    <t>1.11.2.1.</t>
  </si>
  <si>
    <t>1.11.2.2.</t>
  </si>
  <si>
    <t>1.11.2.3.</t>
  </si>
  <si>
    <t>1.11.3.</t>
  </si>
  <si>
    <t>1.11.3.1.</t>
  </si>
  <si>
    <t>1.11.3.2.</t>
  </si>
  <si>
    <t>1.11.3.3.</t>
  </si>
  <si>
    <t>1.11.3.4.</t>
  </si>
  <si>
    <t>1.11.3.5.</t>
  </si>
  <si>
    <t>1.11.4.</t>
  </si>
  <si>
    <t>1.11.5.</t>
  </si>
  <si>
    <t>1.11.5.1.</t>
  </si>
  <si>
    <t>1.11.5.2.</t>
  </si>
  <si>
    <t>1.11.5.3.</t>
  </si>
  <si>
    <t>1.11.5.4.</t>
  </si>
  <si>
    <t>1.11.5.5.</t>
  </si>
  <si>
    <t>1.11.5.6.</t>
  </si>
  <si>
    <t>1.11.5.7.</t>
  </si>
  <si>
    <t>1.11.5.8.</t>
  </si>
  <si>
    <t>1.12.</t>
  </si>
  <si>
    <t>1.12.1.</t>
  </si>
  <si>
    <t>1.12.2.</t>
  </si>
  <si>
    <t>1.12.3.</t>
  </si>
  <si>
    <t>1.13.</t>
  </si>
  <si>
    <t>1.13.1.</t>
  </si>
  <si>
    <t>1.13.2.</t>
  </si>
  <si>
    <t>1.13.3.</t>
  </si>
  <si>
    <t>1.13.4.</t>
  </si>
  <si>
    <t>1.14.</t>
  </si>
  <si>
    <t>1.14.1.</t>
  </si>
  <si>
    <t>1.14.1.1.</t>
  </si>
  <si>
    <t>1.14.1.2.</t>
  </si>
  <si>
    <t>1.14.1.3.</t>
  </si>
  <si>
    <t>1.14.1.4.</t>
  </si>
  <si>
    <t>1.14.2.</t>
  </si>
  <si>
    <t>1.14.3.</t>
  </si>
  <si>
    <t>1.15.</t>
  </si>
  <si>
    <t>1.15.1.</t>
  </si>
  <si>
    <t>1.15.2.</t>
  </si>
  <si>
    <t>1.15.3.</t>
  </si>
  <si>
    <t>1.15.4</t>
  </si>
  <si>
    <t>1.15.5.</t>
  </si>
  <si>
    <t>1.15.6.</t>
  </si>
  <si>
    <t>1.15.7.</t>
  </si>
  <si>
    <t>1.16.</t>
  </si>
  <si>
    <t>1.17.</t>
  </si>
  <si>
    <t>ПРОЧИЕ ТОВАРЫ, РАБОТЫ, УСЛУГИ</t>
  </si>
  <si>
    <t>1.6.1.6.</t>
  </si>
  <si>
    <t>1.0.1.</t>
  </si>
  <si>
    <t>1.0.2.</t>
  </si>
  <si>
    <t>1.0.3.</t>
  </si>
  <si>
    <t>согл.ед.исполнителя (п.11,13 ст.55)</t>
  </si>
  <si>
    <t>(полное наименование субъекта предоставления отчетных сведений)</t>
  </si>
  <si>
    <r>
      <t xml:space="preserve">в соответствии с ч. 2 ст. 55 Закона 94-ФЗ (кроме п. 8,9,11,13,14, 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>)</t>
    </r>
  </si>
  <si>
    <r>
      <t xml:space="preserve">в соответствии с п. 14 и </t>
    </r>
    <r>
      <rPr>
        <b/>
        <sz val="12"/>
        <color indexed="60"/>
        <rFont val="Times New Roman"/>
        <family val="1"/>
      </rPr>
      <t xml:space="preserve">п. 14.1 </t>
    </r>
    <r>
      <rPr>
        <b/>
        <sz val="12"/>
        <rFont val="Times New Roman"/>
        <family val="1"/>
      </rPr>
      <t>ч. 2 ст. 55 Закона 94-ФЗ</t>
    </r>
  </si>
  <si>
    <r>
      <t xml:space="preserve">в соответствии с п. 14 и </t>
    </r>
    <r>
      <rPr>
        <b/>
        <sz val="12"/>
        <color indexed="60"/>
        <rFont val="Times New Roman"/>
        <family val="1"/>
      </rPr>
      <t>п. 14.1</t>
    </r>
    <r>
      <rPr>
        <b/>
        <sz val="12"/>
        <rFont val="Times New Roman"/>
        <family val="1"/>
      </rPr>
      <t xml:space="preserve"> ч. 2 ст. 55 Закона 94-ФЗ</t>
    </r>
  </si>
  <si>
    <r>
      <t>в соответствии с ч. 2 ст. 55 Закона 94-ФЗ (кроме п. 8,9,11,13,14,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>)</t>
    </r>
  </si>
  <si>
    <r>
      <t>ст 55 за искл. п 8,9,11,13,14,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 xml:space="preserve"> (Закон №94-ФЗ)</t>
    </r>
  </si>
  <si>
    <r>
      <t xml:space="preserve">закупки малого объема, п.14, </t>
    </r>
    <r>
      <rPr>
        <b/>
        <sz val="12"/>
        <color indexed="60"/>
        <rFont val="Times New Roman"/>
        <family val="1"/>
      </rPr>
      <t>п.14.1</t>
    </r>
    <r>
      <rPr>
        <b/>
        <sz val="12"/>
        <rFont val="Times New Roman"/>
        <family val="1"/>
      </rPr>
      <t>, ст.55</t>
    </r>
  </si>
  <si>
    <t xml:space="preserve"> </t>
  </si>
  <si>
    <t>Утверждено на 2013 год</t>
  </si>
  <si>
    <t>Прочая продукция (саженцы)</t>
  </si>
  <si>
    <t>Использовано  средств за 6 мес 2013 года</t>
  </si>
  <si>
    <t xml:space="preserve">Администрация Полтавского сельского поселения Красноармейского района                             </t>
  </si>
  <si>
    <t>за отчетный период 6 месяцев 2013 года</t>
  </si>
  <si>
    <t>Прочие услуги по организации отдыха и развлечений(фейерверк)</t>
  </si>
  <si>
    <t>Глава Полтавского сельского поселения Красноармейского района</t>
  </si>
  <si>
    <t>В.А. Побожий</t>
  </si>
  <si>
    <t>Исполнитель Ф.И.О. тел.Быкова Т.Г. 3-34-42</t>
  </si>
  <si>
    <t>Исполнитель Ф.И.О. тел. Быкова Т.Г. 3-34-42</t>
  </si>
  <si>
    <t>Администрация Полтавского сельского поселения Красноармейского района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</si>
</sst>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  <numFmt numFmtId="188" formatCode="#,##0.0"/>
  </numFmts>
  <fonts count="2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0" borderId="11" xfId="9" applyNumberFormat="1" applyFont="1" applyFill="1" applyBorder="1" applyAlignment="1" applyProtection="1">
      <alignment horizontal="left" vertical="center" wrapText="1"/>
      <protection/>
    </xf>
    <xf numFmtId="188" fontId="4" fillId="0" borderId="10" xfId="9" applyNumberFormat="1" applyFont="1" applyFill="1" applyBorder="1" applyAlignment="1" applyProtection="1">
      <alignment horizontal="center" vertical="center"/>
      <protection/>
    </xf>
    <xf numFmtId="188" fontId="4" fillId="0" borderId="12" xfId="9" applyNumberFormat="1" applyFont="1" applyFill="1" applyBorder="1" applyAlignment="1" applyProtection="1">
      <alignment horizontal="center" vertical="center"/>
      <protection/>
    </xf>
    <xf numFmtId="187" fontId="4" fillId="0" borderId="11" xfId="11" applyNumberFormat="1" applyFont="1" applyFill="1" applyBorder="1" applyAlignment="1" applyProtection="1">
      <alignment horizontal="left" vertical="center" wrapText="1"/>
      <protection/>
    </xf>
    <xf numFmtId="188" fontId="4" fillId="0" borderId="10" xfId="11" applyNumberFormat="1" applyFont="1" applyFill="1" applyBorder="1" applyAlignment="1" applyProtection="1">
      <alignment horizontal="center" vertical="center"/>
      <protection/>
    </xf>
    <xf numFmtId="188" fontId="4" fillId="0" borderId="12" xfId="11" applyNumberFormat="1" applyFont="1" applyFill="1" applyBorder="1" applyAlignment="1" applyProtection="1">
      <alignment horizontal="center" vertical="center"/>
      <protection/>
    </xf>
    <xf numFmtId="187" fontId="4" fillId="0" borderId="11" xfId="7" applyNumberFormat="1" applyFont="1" applyFill="1" applyBorder="1" applyAlignment="1" applyProtection="1">
      <alignment horizontal="left" vertical="center" wrapText="1"/>
      <protection/>
    </xf>
    <xf numFmtId="188" fontId="4" fillId="0" borderId="10" xfId="7" applyNumberFormat="1" applyFont="1" applyFill="1" applyBorder="1" applyAlignment="1" applyProtection="1">
      <alignment horizontal="center" vertical="center"/>
      <protection/>
    </xf>
    <xf numFmtId="188" fontId="4" fillId="0" borderId="12" xfId="7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11" applyNumberFormat="1" applyFont="1" applyFill="1" applyBorder="1" applyAlignment="1" applyProtection="1">
      <alignment horizontal="left" vertical="center" wrapText="1"/>
      <protection/>
    </xf>
    <xf numFmtId="187" fontId="7" fillId="0" borderId="11" xfId="7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87" fontId="7" fillId="0" borderId="0" xfId="1" applyNumberFormat="1" applyFont="1" applyFill="1" applyBorder="1" applyAlignment="1" applyProtection="1">
      <alignment horizontal="left" vertical="center" wrapText="1"/>
      <protection/>
    </xf>
    <xf numFmtId="188" fontId="7" fillId="0" borderId="0" xfId="1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187" fontId="7" fillId="0" borderId="30" xfId="0" applyNumberFormat="1" applyFont="1" applyFill="1" applyBorder="1" applyAlignment="1">
      <alignment horizontal="center" vertical="center" wrapText="1"/>
    </xf>
    <xf numFmtId="187" fontId="7" fillId="0" borderId="25" xfId="0" applyNumberFormat="1" applyFont="1" applyFill="1" applyBorder="1" applyAlignment="1">
      <alignment horizontal="center" vertical="center" wrapText="1"/>
    </xf>
    <xf numFmtId="187" fontId="7" fillId="0" borderId="3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187" fontId="7" fillId="0" borderId="32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187" fontId="7" fillId="0" borderId="33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 wrapText="1"/>
    </xf>
    <xf numFmtId="187" fontId="7" fillId="0" borderId="11" xfId="1" applyNumberFormat="1" applyFont="1" applyFill="1" applyBorder="1" applyAlignment="1" applyProtection="1">
      <alignment horizontal="left" vertical="center" wrapText="1"/>
      <protection/>
    </xf>
    <xf numFmtId="188" fontId="7" fillId="0" borderId="10" xfId="1" applyNumberFormat="1" applyFont="1" applyFill="1" applyBorder="1" applyAlignment="1" applyProtection="1">
      <alignment horizontal="center" vertical="center"/>
      <protection/>
    </xf>
    <xf numFmtId="188" fontId="7" fillId="0" borderId="12" xfId="1" applyNumberFormat="1" applyFont="1" applyFill="1" applyBorder="1" applyAlignment="1" applyProtection="1">
      <alignment horizontal="center" vertical="center"/>
      <protection/>
    </xf>
    <xf numFmtId="187" fontId="7" fillId="0" borderId="11" xfId="5" applyNumberFormat="1" applyFont="1" applyFill="1" applyBorder="1" applyAlignment="1" applyProtection="1">
      <alignment horizontal="left" vertical="center" wrapText="1"/>
      <protection/>
    </xf>
    <xf numFmtId="188" fontId="4" fillId="0" borderId="10" xfId="5" applyNumberFormat="1" applyFont="1" applyFill="1" applyBorder="1" applyAlignment="1" applyProtection="1">
      <alignment horizontal="center" vertical="center"/>
      <protection/>
    </xf>
    <xf numFmtId="188" fontId="4" fillId="0" borderId="12" xfId="5" applyNumberFormat="1" applyFont="1" applyFill="1" applyBorder="1" applyAlignment="1" applyProtection="1">
      <alignment horizontal="center" vertical="center"/>
      <protection/>
    </xf>
    <xf numFmtId="187" fontId="4" fillId="0" borderId="11" xfId="5" applyNumberFormat="1" applyFont="1" applyFill="1" applyBorder="1" applyAlignment="1" applyProtection="1">
      <alignment horizontal="left" vertical="center" wrapText="1"/>
      <protection/>
    </xf>
    <xf numFmtId="187" fontId="4" fillId="0" borderId="11" xfId="0" applyNumberFormat="1" applyFont="1" applyFill="1" applyBorder="1" applyAlignment="1">
      <alignment horizontal="left" vertical="center" wrapText="1"/>
    </xf>
    <xf numFmtId="188" fontId="4" fillId="0" borderId="12" xfId="0" applyNumberFormat="1" applyFont="1" applyFill="1" applyBorder="1" applyAlignment="1">
      <alignment horizontal="center" vertical="center"/>
    </xf>
    <xf numFmtId="188" fontId="4" fillId="0" borderId="10" xfId="1" applyNumberFormat="1" applyFont="1" applyFill="1" applyBorder="1" applyAlignment="1" applyProtection="1">
      <alignment horizontal="center" vertical="center"/>
      <protection/>
    </xf>
    <xf numFmtId="188" fontId="4" fillId="0" borderId="12" xfId="1" applyNumberFormat="1" applyFont="1" applyFill="1" applyBorder="1" applyAlignment="1" applyProtection="1">
      <alignment horizontal="center" vertical="center"/>
      <protection/>
    </xf>
    <xf numFmtId="187" fontId="4" fillId="0" borderId="11" xfId="1" applyNumberFormat="1" applyFont="1" applyFill="1" applyBorder="1" applyAlignment="1" applyProtection="1">
      <alignment horizontal="left" vertical="center" wrapText="1"/>
      <protection/>
    </xf>
    <xf numFmtId="187" fontId="7" fillId="0" borderId="11" xfId="9" applyNumberFormat="1" applyFont="1" applyFill="1" applyBorder="1" applyAlignment="1" applyProtection="1">
      <alignment horizontal="left" vertical="center" wrapText="1"/>
      <protection/>
    </xf>
    <xf numFmtId="188" fontId="7" fillId="0" borderId="10" xfId="9" applyNumberFormat="1" applyFont="1" applyFill="1" applyBorder="1" applyAlignment="1" applyProtection="1">
      <alignment horizontal="center" vertical="center"/>
      <protection/>
    </xf>
    <xf numFmtId="188" fontId="7" fillId="0" borderId="12" xfId="9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87" fontId="7" fillId="0" borderId="11" xfId="3" applyNumberFormat="1" applyFont="1" applyFill="1" applyBorder="1" applyAlignment="1" applyProtection="1">
      <alignment horizontal="left" vertical="center" wrapText="1"/>
      <protection/>
    </xf>
    <xf numFmtId="188" fontId="4" fillId="0" borderId="10" xfId="3" applyNumberFormat="1" applyFont="1" applyFill="1" applyBorder="1" applyAlignment="1" applyProtection="1">
      <alignment horizontal="center" vertical="center"/>
      <protection/>
    </xf>
    <xf numFmtId="188" fontId="4" fillId="0" borderId="12" xfId="3" applyNumberFormat="1" applyFont="1" applyFill="1" applyBorder="1" applyAlignment="1" applyProtection="1">
      <alignment horizontal="center" vertical="center"/>
      <protection/>
    </xf>
    <xf numFmtId="0" fontId="4" fillId="0" borderId="11" xfId="11" applyNumberFormat="1" applyFont="1" applyFill="1" applyBorder="1" applyAlignment="1" applyProtection="1">
      <alignment horizontal="left" vertical="center" wrapText="1"/>
      <protection/>
    </xf>
    <xf numFmtId="49" fontId="7" fillId="0" borderId="11" xfId="3" applyNumberFormat="1" applyFont="1" applyFill="1" applyBorder="1" applyAlignment="1" applyProtection="1">
      <alignment horizontal="left" vertical="center" wrapText="1"/>
      <protection/>
    </xf>
    <xf numFmtId="49" fontId="7" fillId="0" borderId="11" xfId="7" applyNumberFormat="1" applyFont="1" applyFill="1" applyBorder="1" applyAlignment="1" applyProtection="1">
      <alignment horizontal="left" vertical="center" wrapText="1"/>
      <protection/>
    </xf>
    <xf numFmtId="49" fontId="4" fillId="0" borderId="11" xfId="7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9" applyNumberFormat="1" applyFont="1" applyFill="1" applyBorder="1" applyAlignment="1" applyProtection="1">
      <alignment horizontal="left" vertical="center" wrapText="1"/>
      <protection/>
    </xf>
    <xf numFmtId="49" fontId="7" fillId="0" borderId="11" xfId="9" applyNumberFormat="1" applyFont="1" applyFill="1" applyBorder="1" applyAlignment="1" applyProtection="1">
      <alignment horizontal="left" vertical="center" wrapText="1"/>
      <protection/>
    </xf>
    <xf numFmtId="188" fontId="9" fillId="0" borderId="10" xfId="0" applyNumberFormat="1" applyFont="1" applyFill="1" applyBorder="1" applyAlignment="1">
      <alignment horizontal="center" vertical="center"/>
    </xf>
    <xf numFmtId="188" fontId="9" fillId="0" borderId="12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8" fontId="7" fillId="0" borderId="10" xfId="7" applyNumberFormat="1" applyFont="1" applyFill="1" applyBorder="1" applyAlignment="1" applyProtection="1">
      <alignment horizontal="center" vertical="center"/>
      <protection/>
    </xf>
    <xf numFmtId="188" fontId="7" fillId="0" borderId="12" xfId="7" applyNumberFormat="1" applyFont="1" applyFill="1" applyBorder="1" applyAlignment="1" applyProtection="1">
      <alignment horizontal="center" vertical="center"/>
      <protection/>
    </xf>
    <xf numFmtId="188" fontId="7" fillId="0" borderId="10" xfId="5" applyNumberFormat="1" applyFont="1" applyFill="1" applyBorder="1" applyAlignment="1" applyProtection="1">
      <alignment horizontal="center" vertical="center"/>
      <protection/>
    </xf>
    <xf numFmtId="188" fontId="7" fillId="0" borderId="12" xfId="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10.7109375" style="163" customWidth="1"/>
    <col min="2" max="2" width="33.8515625" style="102" customWidth="1"/>
    <col min="3" max="3" width="14.28125" style="173" customWidth="1"/>
    <col min="4" max="4" width="16.00390625" style="173" customWidth="1"/>
    <col min="5" max="5" width="8.7109375" style="173" customWidth="1"/>
    <col min="6" max="6" width="12.28125" style="173" customWidth="1"/>
    <col min="7" max="7" width="13.00390625" style="173" customWidth="1"/>
    <col min="8" max="8" width="10.7109375" style="173" customWidth="1"/>
    <col min="9" max="9" width="11.7109375" style="173" customWidth="1"/>
    <col min="10" max="10" width="12.28125" style="173" customWidth="1"/>
    <col min="11" max="11" width="10.28125" style="173" customWidth="1"/>
    <col min="12" max="12" width="10.140625" style="173" customWidth="1"/>
    <col min="13" max="16384" width="9.140625" style="103" customWidth="1"/>
  </cols>
  <sheetData>
    <row r="1" spans="1:12" ht="20.25" customHeight="1">
      <c r="A1" s="101"/>
      <c r="C1" s="101"/>
      <c r="D1" s="101"/>
      <c r="E1" s="101"/>
      <c r="F1" s="101"/>
      <c r="G1" s="101"/>
      <c r="H1" s="101"/>
      <c r="I1" s="103"/>
      <c r="J1" s="92" t="s">
        <v>353</v>
      </c>
      <c r="K1" s="92"/>
      <c r="L1" s="92"/>
    </row>
    <row r="2" spans="1:12" ht="36.75" customHeight="1">
      <c r="A2" s="96" t="s">
        <v>366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7" customHeight="1">
      <c r="A3" s="104" t="s">
        <v>704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6.5" customHeight="1">
      <c r="A4" s="104" t="s">
        <v>693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" customHeight="1">
      <c r="A5" s="97" t="s">
        <v>705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6.5" thickBot="1">
      <c r="A6" s="105" t="s">
        <v>142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24.75" customHeight="1">
      <c r="A7" s="106" t="s">
        <v>99</v>
      </c>
      <c r="B7" s="107" t="s">
        <v>143</v>
      </c>
      <c r="C7" s="108" t="s">
        <v>701</v>
      </c>
      <c r="D7" s="108" t="s">
        <v>703</v>
      </c>
      <c r="E7" s="109" t="s">
        <v>144</v>
      </c>
      <c r="F7" s="110"/>
      <c r="G7" s="110"/>
      <c r="H7" s="110"/>
      <c r="I7" s="110"/>
      <c r="J7" s="110"/>
      <c r="K7" s="110"/>
      <c r="L7" s="111"/>
    </row>
    <row r="8" spans="1:12" ht="25.5" customHeight="1">
      <c r="A8" s="112"/>
      <c r="B8" s="113"/>
      <c r="C8" s="114"/>
      <c r="D8" s="114"/>
      <c r="E8" s="114" t="s">
        <v>145</v>
      </c>
      <c r="F8" s="114" t="s">
        <v>146</v>
      </c>
      <c r="G8" s="114" t="s">
        <v>147</v>
      </c>
      <c r="H8" s="114" t="s">
        <v>148</v>
      </c>
      <c r="I8" s="114"/>
      <c r="J8" s="114"/>
      <c r="K8" s="114"/>
      <c r="L8" s="115"/>
    </row>
    <row r="9" spans="1:12" ht="110.25" customHeight="1">
      <c r="A9" s="112"/>
      <c r="B9" s="116"/>
      <c r="C9" s="114"/>
      <c r="D9" s="114"/>
      <c r="E9" s="114"/>
      <c r="F9" s="114"/>
      <c r="G9" s="114"/>
      <c r="H9" s="117" t="s">
        <v>149</v>
      </c>
      <c r="I9" s="117" t="s">
        <v>150</v>
      </c>
      <c r="J9" s="117" t="s">
        <v>692</v>
      </c>
      <c r="K9" s="118" t="s">
        <v>698</v>
      </c>
      <c r="L9" s="119" t="s">
        <v>699</v>
      </c>
    </row>
    <row r="10" spans="1:12" ht="15.75">
      <c r="A10" s="16">
        <v>1</v>
      </c>
      <c r="B10" s="120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2">
        <v>12</v>
      </c>
    </row>
    <row r="11" spans="1:12" ht="220.5">
      <c r="A11" s="16" t="s">
        <v>404</v>
      </c>
      <c r="B11" s="123" t="s">
        <v>396</v>
      </c>
      <c r="C11" s="124">
        <f>C15+C28+C33+C38+C207+C215+C226+C230+C235+C250+C255+C279+C283+C288+C296+C304+C305</f>
        <v>63222</v>
      </c>
      <c r="D11" s="124">
        <f>E11+F11+G11</f>
        <v>16632</v>
      </c>
      <c r="E11" s="124">
        <f>E15+E28+E33+E38+E207+E215+E226+E230+E235+E250+E255+E279+E283+E288+E296+E304</f>
        <v>9064</v>
      </c>
      <c r="F11" s="124">
        <f>F15+F28+F33+F38+F207+F215+F226+F230+F235+F250+F255+F279+F283+F288+F296+F304</f>
        <v>1994</v>
      </c>
      <c r="G11" s="124">
        <f>H11+I11+J11+K11+L11</f>
        <v>5574</v>
      </c>
      <c r="H11" s="124">
        <f>H15+H28+H33+H38+H207+H215+H226+H230+H235+H250+H255+H279+H283+H288+H296+H304</f>
        <v>0</v>
      </c>
      <c r="I11" s="124">
        <f>I15+I28+I33+I38+I207+I215+I226+I230+I235+I250+I255+I279+I283+I288+I296+I304</f>
        <v>0</v>
      </c>
      <c r="J11" s="124">
        <f>J15+J28+J33+J38+J207+J215+J226+J230+J235+J250+J255+J279+J283+J288+J296+J304</f>
        <v>0</v>
      </c>
      <c r="K11" s="124">
        <f>K15+K28+K33+K38+K207+K215+K226+K230+K235+K250+K255+K279+K283+K288+K296+K304</f>
        <v>1614</v>
      </c>
      <c r="L11" s="125">
        <f>L15+L28+L33+L38+L207+L215+L226+L230+L235+L250+L255+L279+L283+L288+L296+L304</f>
        <v>3960.0000000000005</v>
      </c>
    </row>
    <row r="12" spans="1:12" ht="63">
      <c r="A12" s="16" t="s">
        <v>689</v>
      </c>
      <c r="B12" s="123" t="s">
        <v>397</v>
      </c>
      <c r="C12" s="126"/>
      <c r="D12" s="124">
        <f aca="true" t="shared" si="0" ref="D12:D75">E12+F12+G12</f>
        <v>0</v>
      </c>
      <c r="E12" s="124"/>
      <c r="F12" s="127"/>
      <c r="G12" s="124">
        <f aca="true" t="shared" si="1" ref="G12:G75">H12+I12+J12+K12+L12</f>
        <v>0</v>
      </c>
      <c r="H12" s="126"/>
      <c r="I12" s="124"/>
      <c r="J12" s="126"/>
      <c r="K12" s="126"/>
      <c r="L12" s="128"/>
    </row>
    <row r="13" spans="1:12" ht="47.25">
      <c r="A13" s="16" t="s">
        <v>690</v>
      </c>
      <c r="B13" s="123" t="s">
        <v>398</v>
      </c>
      <c r="C13" s="126">
        <v>63115.4</v>
      </c>
      <c r="D13" s="124">
        <f t="shared" si="0"/>
        <v>16525.3</v>
      </c>
      <c r="E13" s="124">
        <v>9064.6</v>
      </c>
      <c r="F13" s="127">
        <v>1993.9</v>
      </c>
      <c r="G13" s="124">
        <f t="shared" si="1"/>
        <v>5466.8</v>
      </c>
      <c r="H13" s="126"/>
      <c r="I13" s="124"/>
      <c r="J13" s="126"/>
      <c r="K13" s="126">
        <v>1613.7</v>
      </c>
      <c r="L13" s="128">
        <v>3853.1</v>
      </c>
    </row>
    <row r="14" spans="1:12" ht="31.5">
      <c r="A14" s="16" t="s">
        <v>691</v>
      </c>
      <c r="B14" s="123" t="s">
        <v>151</v>
      </c>
      <c r="C14" s="126">
        <v>106.6</v>
      </c>
      <c r="D14" s="124">
        <f t="shared" si="0"/>
        <v>106.6</v>
      </c>
      <c r="E14" s="124"/>
      <c r="F14" s="127"/>
      <c r="G14" s="124">
        <f t="shared" si="1"/>
        <v>106.6</v>
      </c>
      <c r="H14" s="126"/>
      <c r="I14" s="124"/>
      <c r="J14" s="126"/>
      <c r="K14" s="126"/>
      <c r="L14" s="128">
        <v>106.6</v>
      </c>
    </row>
    <row r="15" spans="1:12" ht="63">
      <c r="A15" s="16" t="s">
        <v>104</v>
      </c>
      <c r="B15" s="129" t="s">
        <v>152</v>
      </c>
      <c r="C15" s="130">
        <f>C16+C23</f>
        <v>700</v>
      </c>
      <c r="D15" s="124">
        <f t="shared" si="0"/>
        <v>649.4</v>
      </c>
      <c r="E15" s="130">
        <f>E16+E23</f>
        <v>0</v>
      </c>
      <c r="F15" s="130">
        <f>F16+F23</f>
        <v>450.5</v>
      </c>
      <c r="G15" s="124">
        <f t="shared" si="1"/>
        <v>198.9</v>
      </c>
      <c r="H15" s="130">
        <f>H16+H23</f>
        <v>0</v>
      </c>
      <c r="I15" s="130">
        <f>I16+I23</f>
        <v>0</v>
      </c>
      <c r="J15" s="130">
        <f>J16+J23</f>
        <v>0</v>
      </c>
      <c r="K15" s="130">
        <f>K16+K23</f>
        <v>0</v>
      </c>
      <c r="L15" s="131">
        <f>L16+L23</f>
        <v>198.9</v>
      </c>
    </row>
    <row r="16" spans="1:12" ht="31.5">
      <c r="A16" s="16" t="s">
        <v>374</v>
      </c>
      <c r="B16" s="132" t="s">
        <v>153</v>
      </c>
      <c r="C16" s="133">
        <f>C18+C19+C20+C21+C22</f>
        <v>0</v>
      </c>
      <c r="D16" s="124">
        <f t="shared" si="0"/>
        <v>0</v>
      </c>
      <c r="E16" s="133">
        <f>E18+E19+E20+E21+E22</f>
        <v>0</v>
      </c>
      <c r="F16" s="133">
        <f>F18+F19+F20+F21+F22</f>
        <v>0</v>
      </c>
      <c r="G16" s="124">
        <f t="shared" si="1"/>
        <v>0</v>
      </c>
      <c r="H16" s="133">
        <f>H18+H19+H20+H21+H22</f>
        <v>0</v>
      </c>
      <c r="I16" s="133">
        <f>I18+I19+I20+I21+I22</f>
        <v>0</v>
      </c>
      <c r="J16" s="133">
        <f>J18+J19+J20+J21+J22</f>
        <v>0</v>
      </c>
      <c r="K16" s="133">
        <f>K18+K19+K20+K21+K22</f>
        <v>0</v>
      </c>
      <c r="L16" s="134">
        <f>L18+L19+L20+L21+L22</f>
        <v>0</v>
      </c>
    </row>
    <row r="17" spans="1:12" ht="15.75">
      <c r="A17" s="16"/>
      <c r="B17" s="135" t="s">
        <v>154</v>
      </c>
      <c r="C17" s="133"/>
      <c r="D17" s="124"/>
      <c r="E17" s="133"/>
      <c r="F17" s="133"/>
      <c r="G17" s="124"/>
      <c r="H17" s="133"/>
      <c r="I17" s="124"/>
      <c r="J17" s="133"/>
      <c r="K17" s="133"/>
      <c r="L17" s="134"/>
    </row>
    <row r="18" spans="1:12" ht="15.75">
      <c r="A18" s="16" t="s">
        <v>416</v>
      </c>
      <c r="B18" s="7" t="s">
        <v>155</v>
      </c>
      <c r="C18" s="8"/>
      <c r="D18" s="124">
        <f t="shared" si="0"/>
        <v>0</v>
      </c>
      <c r="E18" s="8"/>
      <c r="F18" s="8"/>
      <c r="G18" s="124">
        <f t="shared" si="1"/>
        <v>0</v>
      </c>
      <c r="H18" s="8"/>
      <c r="I18" s="124"/>
      <c r="J18" s="8"/>
      <c r="K18" s="8"/>
      <c r="L18" s="9"/>
    </row>
    <row r="19" spans="1:12" ht="15.75">
      <c r="A19" s="16" t="s">
        <v>417</v>
      </c>
      <c r="B19" s="10" t="s">
        <v>156</v>
      </c>
      <c r="C19" s="11"/>
      <c r="D19" s="124">
        <f t="shared" si="0"/>
        <v>0</v>
      </c>
      <c r="E19" s="11"/>
      <c r="F19" s="11"/>
      <c r="G19" s="124">
        <f t="shared" si="1"/>
        <v>0</v>
      </c>
      <c r="H19" s="11"/>
      <c r="I19" s="124"/>
      <c r="J19" s="11"/>
      <c r="K19" s="11"/>
      <c r="L19" s="12"/>
    </row>
    <row r="20" spans="1:12" ht="15.75">
      <c r="A20" s="16" t="s">
        <v>418</v>
      </c>
      <c r="B20" s="7" t="s">
        <v>157</v>
      </c>
      <c r="C20" s="8"/>
      <c r="D20" s="124">
        <f t="shared" si="0"/>
        <v>0</v>
      </c>
      <c r="E20" s="8"/>
      <c r="F20" s="8"/>
      <c r="G20" s="124">
        <f t="shared" si="1"/>
        <v>0</v>
      </c>
      <c r="H20" s="8"/>
      <c r="I20" s="124"/>
      <c r="J20" s="8"/>
      <c r="K20" s="8"/>
      <c r="L20" s="9"/>
    </row>
    <row r="21" spans="1:12" ht="15.75">
      <c r="A21" s="16" t="s">
        <v>419</v>
      </c>
      <c r="B21" s="136" t="s">
        <v>158</v>
      </c>
      <c r="C21" s="127"/>
      <c r="D21" s="124">
        <f t="shared" si="0"/>
        <v>0</v>
      </c>
      <c r="E21" s="127"/>
      <c r="F21" s="127"/>
      <c r="G21" s="124">
        <f t="shared" si="1"/>
        <v>0</v>
      </c>
      <c r="H21" s="127"/>
      <c r="I21" s="124"/>
      <c r="J21" s="127"/>
      <c r="K21" s="127"/>
      <c r="L21" s="137"/>
    </row>
    <row r="22" spans="1:12" ht="15.75">
      <c r="A22" s="16" t="s">
        <v>420</v>
      </c>
      <c r="B22" s="136" t="s">
        <v>159</v>
      </c>
      <c r="C22" s="127"/>
      <c r="D22" s="124">
        <f t="shared" si="0"/>
        <v>0</v>
      </c>
      <c r="E22" s="127"/>
      <c r="F22" s="127"/>
      <c r="G22" s="124">
        <f t="shared" si="1"/>
        <v>0</v>
      </c>
      <c r="H22" s="127"/>
      <c r="I22" s="124"/>
      <c r="J22" s="127"/>
      <c r="K22" s="127"/>
      <c r="L22" s="137"/>
    </row>
    <row r="23" spans="1:12" ht="47.25">
      <c r="A23" s="16" t="s">
        <v>421</v>
      </c>
      <c r="B23" s="132" t="s">
        <v>160</v>
      </c>
      <c r="C23" s="133">
        <f>C25+C26+C27</f>
        <v>700</v>
      </c>
      <c r="D23" s="124">
        <f t="shared" si="0"/>
        <v>649.4</v>
      </c>
      <c r="E23" s="133">
        <f>E25+E26+E27</f>
        <v>0</v>
      </c>
      <c r="F23" s="133">
        <f>F25+F26+F27</f>
        <v>450.5</v>
      </c>
      <c r="G23" s="124">
        <f t="shared" si="1"/>
        <v>198.9</v>
      </c>
      <c r="H23" s="133">
        <f>H25+H26+H27</f>
        <v>0</v>
      </c>
      <c r="I23" s="133">
        <f>I25+I26+I27</f>
        <v>0</v>
      </c>
      <c r="J23" s="133">
        <f>J25+J26+J27</f>
        <v>0</v>
      </c>
      <c r="K23" s="133">
        <f>K25+K26+K27</f>
        <v>0</v>
      </c>
      <c r="L23" s="134">
        <f>L25+L26+L27</f>
        <v>198.9</v>
      </c>
    </row>
    <row r="24" spans="1:12" ht="15.75">
      <c r="A24" s="16"/>
      <c r="B24" s="135" t="s">
        <v>154</v>
      </c>
      <c r="C24" s="133"/>
      <c r="D24" s="124"/>
      <c r="E24" s="133"/>
      <c r="F24" s="133"/>
      <c r="G24" s="124"/>
      <c r="H24" s="133"/>
      <c r="I24" s="124"/>
      <c r="J24" s="133"/>
      <c r="K24" s="133"/>
      <c r="L24" s="134"/>
    </row>
    <row r="25" spans="1:12" ht="31.5">
      <c r="A25" s="16" t="s">
        <v>422</v>
      </c>
      <c r="B25" s="136" t="s">
        <v>161</v>
      </c>
      <c r="C25" s="127">
        <v>200</v>
      </c>
      <c r="D25" s="124">
        <f t="shared" si="0"/>
        <v>198.9</v>
      </c>
      <c r="E25" s="127"/>
      <c r="F25" s="127"/>
      <c r="G25" s="124">
        <f t="shared" si="1"/>
        <v>198.9</v>
      </c>
      <c r="H25" s="127"/>
      <c r="I25" s="124"/>
      <c r="J25" s="127"/>
      <c r="K25" s="127"/>
      <c r="L25" s="137">
        <v>198.9</v>
      </c>
    </row>
    <row r="26" spans="1:12" ht="47.25">
      <c r="A26" s="16" t="s">
        <v>423</v>
      </c>
      <c r="B26" s="136" t="s">
        <v>162</v>
      </c>
      <c r="C26" s="127"/>
      <c r="D26" s="124">
        <f t="shared" si="0"/>
        <v>0</v>
      </c>
      <c r="E26" s="127"/>
      <c r="F26" s="127"/>
      <c r="G26" s="124">
        <f t="shared" si="1"/>
        <v>0</v>
      </c>
      <c r="H26" s="127"/>
      <c r="I26" s="124"/>
      <c r="J26" s="127"/>
      <c r="K26" s="127"/>
      <c r="L26" s="137"/>
    </row>
    <row r="27" spans="1:12" ht="15.75">
      <c r="A27" s="16" t="s">
        <v>424</v>
      </c>
      <c r="B27" s="136" t="s">
        <v>702</v>
      </c>
      <c r="C27" s="127">
        <v>500</v>
      </c>
      <c r="D27" s="124">
        <f t="shared" si="0"/>
        <v>450.5</v>
      </c>
      <c r="E27" s="127"/>
      <c r="F27" s="127">
        <v>450.5</v>
      </c>
      <c r="G27" s="124">
        <f t="shared" si="1"/>
        <v>0</v>
      </c>
      <c r="H27" s="127"/>
      <c r="I27" s="124"/>
      <c r="J27" s="127"/>
      <c r="K27" s="127"/>
      <c r="L27" s="137"/>
    </row>
    <row r="28" spans="1:12" ht="78.75">
      <c r="A28" s="16" t="s">
        <v>425</v>
      </c>
      <c r="B28" s="129" t="s">
        <v>163</v>
      </c>
      <c r="C28" s="138">
        <f>C30+C31+C32</f>
        <v>0</v>
      </c>
      <c r="D28" s="124">
        <f t="shared" si="0"/>
        <v>0</v>
      </c>
      <c r="E28" s="138">
        <f>E30+E31+E32</f>
        <v>0</v>
      </c>
      <c r="F28" s="138">
        <f>F30+F31+F32</f>
        <v>0</v>
      </c>
      <c r="G28" s="124">
        <f t="shared" si="1"/>
        <v>0</v>
      </c>
      <c r="H28" s="138">
        <f>H30+H31+H32</f>
        <v>0</v>
      </c>
      <c r="I28" s="138">
        <f>I30+I31+I32</f>
        <v>0</v>
      </c>
      <c r="J28" s="138">
        <f>J30+J31+J32</f>
        <v>0</v>
      </c>
      <c r="K28" s="138">
        <f>K30+K31+K32</f>
        <v>0</v>
      </c>
      <c r="L28" s="139">
        <f>L30+L31+L32</f>
        <v>0</v>
      </c>
    </row>
    <row r="29" spans="1:12" ht="15.75">
      <c r="A29" s="16"/>
      <c r="B29" s="140" t="s">
        <v>154</v>
      </c>
      <c r="C29" s="130"/>
      <c r="D29" s="124"/>
      <c r="E29" s="130"/>
      <c r="F29" s="130"/>
      <c r="G29" s="124"/>
      <c r="H29" s="130"/>
      <c r="I29" s="124"/>
      <c r="J29" s="130"/>
      <c r="K29" s="130"/>
      <c r="L29" s="131"/>
    </row>
    <row r="30" spans="1:12" ht="15.75">
      <c r="A30" s="16" t="s">
        <v>426</v>
      </c>
      <c r="B30" s="136" t="s">
        <v>164</v>
      </c>
      <c r="C30" s="127"/>
      <c r="D30" s="124">
        <f t="shared" si="0"/>
        <v>0</v>
      </c>
      <c r="E30" s="127"/>
      <c r="F30" s="127"/>
      <c r="G30" s="124">
        <f t="shared" si="1"/>
        <v>0</v>
      </c>
      <c r="H30" s="127"/>
      <c r="I30" s="124"/>
      <c r="J30" s="127"/>
      <c r="K30" s="127"/>
      <c r="L30" s="137"/>
    </row>
    <row r="31" spans="1:12" ht="15.75">
      <c r="A31" s="16" t="s">
        <v>427</v>
      </c>
      <c r="B31" s="136" t="s">
        <v>165</v>
      </c>
      <c r="C31" s="127"/>
      <c r="D31" s="124">
        <f t="shared" si="0"/>
        <v>0</v>
      </c>
      <c r="E31" s="127"/>
      <c r="F31" s="127"/>
      <c r="G31" s="124">
        <f t="shared" si="1"/>
        <v>0</v>
      </c>
      <c r="H31" s="127"/>
      <c r="I31" s="124"/>
      <c r="J31" s="127"/>
      <c r="K31" s="127"/>
      <c r="L31" s="137"/>
    </row>
    <row r="32" spans="1:12" ht="15.75">
      <c r="A32" s="16" t="s">
        <v>428</v>
      </c>
      <c r="B32" s="136" t="s">
        <v>166</v>
      </c>
      <c r="C32" s="127"/>
      <c r="D32" s="124">
        <f t="shared" si="0"/>
        <v>0</v>
      </c>
      <c r="E32" s="127"/>
      <c r="F32" s="127"/>
      <c r="G32" s="124">
        <f t="shared" si="1"/>
        <v>0</v>
      </c>
      <c r="H32" s="127"/>
      <c r="I32" s="124"/>
      <c r="J32" s="127"/>
      <c r="K32" s="127"/>
      <c r="L32" s="137"/>
    </row>
    <row r="33" spans="1:12" ht="47.25">
      <c r="A33" s="16" t="s">
        <v>429</v>
      </c>
      <c r="B33" s="129" t="s">
        <v>167</v>
      </c>
      <c r="C33" s="138">
        <f>C35+C36+C37</f>
        <v>200</v>
      </c>
      <c r="D33" s="124">
        <f t="shared" si="0"/>
        <v>190.3</v>
      </c>
      <c r="E33" s="138">
        <f>E35+E36+E37</f>
        <v>0</v>
      </c>
      <c r="F33" s="138">
        <f>F35+F36+F37</f>
        <v>0</v>
      </c>
      <c r="G33" s="124">
        <f t="shared" si="1"/>
        <v>190.3</v>
      </c>
      <c r="H33" s="138">
        <f>H35+H36+H37</f>
        <v>0</v>
      </c>
      <c r="I33" s="138">
        <f>I35+I36+I37</f>
        <v>0</v>
      </c>
      <c r="J33" s="138">
        <f>J35+J36+J37</f>
        <v>0</v>
      </c>
      <c r="K33" s="138">
        <f>K35+K36+K37</f>
        <v>0</v>
      </c>
      <c r="L33" s="139">
        <f>L35+L36+L37</f>
        <v>190.3</v>
      </c>
    </row>
    <row r="34" spans="1:12" ht="15.75">
      <c r="A34" s="16"/>
      <c r="B34" s="140" t="s">
        <v>154</v>
      </c>
      <c r="C34" s="130"/>
      <c r="D34" s="124"/>
      <c r="E34" s="130"/>
      <c r="F34" s="130"/>
      <c r="G34" s="124"/>
      <c r="H34" s="130"/>
      <c r="I34" s="124"/>
      <c r="J34" s="130"/>
      <c r="K34" s="130"/>
      <c r="L34" s="131"/>
    </row>
    <row r="35" spans="1:12" ht="15.75">
      <c r="A35" s="16" t="s">
        <v>430</v>
      </c>
      <c r="B35" s="13" t="s">
        <v>168</v>
      </c>
      <c r="C35" s="14"/>
      <c r="D35" s="124">
        <f t="shared" si="0"/>
        <v>0</v>
      </c>
      <c r="E35" s="14"/>
      <c r="F35" s="14"/>
      <c r="G35" s="124">
        <f t="shared" si="1"/>
        <v>0</v>
      </c>
      <c r="H35" s="14"/>
      <c r="I35" s="124"/>
      <c r="J35" s="14"/>
      <c r="K35" s="14"/>
      <c r="L35" s="15"/>
    </row>
    <row r="36" spans="1:12" ht="15.75">
      <c r="A36" s="16" t="s">
        <v>431</v>
      </c>
      <c r="B36" s="13" t="s">
        <v>169</v>
      </c>
      <c r="C36" s="14">
        <v>200</v>
      </c>
      <c r="D36" s="124">
        <f t="shared" si="0"/>
        <v>190.3</v>
      </c>
      <c r="E36" s="14"/>
      <c r="F36" s="14"/>
      <c r="G36" s="124">
        <f t="shared" si="1"/>
        <v>190.3</v>
      </c>
      <c r="H36" s="14"/>
      <c r="I36" s="124"/>
      <c r="J36" s="14"/>
      <c r="K36" s="14"/>
      <c r="L36" s="15">
        <v>190.3</v>
      </c>
    </row>
    <row r="37" spans="1:12" ht="15.75">
      <c r="A37" s="16" t="s">
        <v>432</v>
      </c>
      <c r="B37" s="13" t="s">
        <v>170</v>
      </c>
      <c r="C37" s="14"/>
      <c r="D37" s="124">
        <f t="shared" si="0"/>
        <v>0</v>
      </c>
      <c r="E37" s="14"/>
      <c r="F37" s="14"/>
      <c r="G37" s="124">
        <f t="shared" si="1"/>
        <v>0</v>
      </c>
      <c r="H37" s="14"/>
      <c r="I37" s="124"/>
      <c r="J37" s="14"/>
      <c r="K37" s="14"/>
      <c r="L37" s="15"/>
    </row>
    <row r="38" spans="1:12" ht="47.25">
      <c r="A38" s="16" t="s">
        <v>433</v>
      </c>
      <c r="B38" s="129" t="s">
        <v>171</v>
      </c>
      <c r="C38" s="130">
        <f>C39+C123+C138+C147+C150+C151+C164+C169+C173+C180+C185+C189+C194+C200+C204</f>
        <v>2044.2</v>
      </c>
      <c r="D38" s="124">
        <f t="shared" si="0"/>
        <v>1553.6000000000001</v>
      </c>
      <c r="E38" s="130">
        <f>E39+E123+E138+E147+E150+E151+E164+E169+E173+E180+E185+E189+E194+E200+E204</f>
        <v>0</v>
      </c>
      <c r="F38" s="130">
        <f>F39+F123+F138+F147+F150+F151+F164+F169+F173+F180+F185+F189+F194+F200+F204</f>
        <v>0</v>
      </c>
      <c r="G38" s="124">
        <f t="shared" si="1"/>
        <v>1553.6000000000001</v>
      </c>
      <c r="H38" s="130">
        <f>H39+H123+H138+H147+H150+H151+H164+H169+H173+H180+H185+H189+H194+H200+H204</f>
        <v>0</v>
      </c>
      <c r="I38" s="130">
        <f>I39+I123+I138+I147+I150+I151+I164+I169+I173+I180+I185+I189+I194+I200+I204</f>
        <v>0</v>
      </c>
      <c r="J38" s="130">
        <f>J39+J123+J138+J147+J150+J151+J164+J169+J173+J180+J185+J189+J194+J200+J204</f>
        <v>0</v>
      </c>
      <c r="K38" s="130">
        <f>K39+K123+K138+K147+K150+K151+K164+K169+K173+K180+K185+K189+K194+K200+K204</f>
        <v>0</v>
      </c>
      <c r="L38" s="131">
        <f>L39+L123+L138+L147+L150+L151+L164+L169+L173+L180+L185+L189+L194+L200+L204</f>
        <v>1553.6000000000001</v>
      </c>
    </row>
    <row r="39" spans="1:12" ht="31.5">
      <c r="A39" s="16" t="s">
        <v>434</v>
      </c>
      <c r="B39" s="132" t="s">
        <v>172</v>
      </c>
      <c r="C39" s="133">
        <f>C40+C54+C65+C76+C77+C84+C90+C100+C112+C122</f>
        <v>50</v>
      </c>
      <c r="D39" s="124">
        <f t="shared" si="0"/>
        <v>12</v>
      </c>
      <c r="E39" s="133">
        <f>E40+E54+E65+E76+E77+E84+E90+E100+E112+E122</f>
        <v>0</v>
      </c>
      <c r="F39" s="133">
        <f>F40+F54+F65+F76+F77+F84+F90+F100+F112+F122</f>
        <v>0</v>
      </c>
      <c r="G39" s="124">
        <f t="shared" si="1"/>
        <v>12</v>
      </c>
      <c r="H39" s="133">
        <f>H40+H54+H65+H76+H77+H84+H90+H100+H112+H122</f>
        <v>0</v>
      </c>
      <c r="I39" s="133">
        <f>I40+I54+I65+I76+I77+I84+I90+I100+I112+I122</f>
        <v>0</v>
      </c>
      <c r="J39" s="133">
        <f>J40+J54+J65+J76+J77+J84+J90+J100+J112+J122</f>
        <v>0</v>
      </c>
      <c r="K39" s="133">
        <f>K40+K54+K65+K76+K77+K84+K90+K100+K112+K122</f>
        <v>0</v>
      </c>
      <c r="L39" s="134">
        <f>L40+L54+L65+L76+L77+L84+L90+L100+L112+L122</f>
        <v>12</v>
      </c>
    </row>
    <row r="40" spans="1:12" ht="47.25">
      <c r="A40" s="16" t="s">
        <v>435</v>
      </c>
      <c r="B40" s="20" t="s">
        <v>173</v>
      </c>
      <c r="C40" s="14">
        <f>C42+C43+C44+C45+C46+C47+C48+C49+C50+C51+C52+C53</f>
        <v>0</v>
      </c>
      <c r="D40" s="124">
        <f t="shared" si="0"/>
        <v>0</v>
      </c>
      <c r="E40" s="14">
        <f>E42+E43+E44+E45+E46+E47+E48+E49+E50+E51+E52+E53</f>
        <v>0</v>
      </c>
      <c r="F40" s="14">
        <f>F42+F43+F44+F45+F46+F47+F48+F49+F50+F51+F52+F53</f>
        <v>0</v>
      </c>
      <c r="G40" s="124">
        <f t="shared" si="1"/>
        <v>0</v>
      </c>
      <c r="H40" s="14">
        <f>H42+H43+H44+H45+H46+H47+H48+H49+H50+H51+H52+H53</f>
        <v>0</v>
      </c>
      <c r="I40" s="14">
        <f>I42+I43+I44+I45+I46+I47+I48+I49+I50+I51+I52+I53</f>
        <v>0</v>
      </c>
      <c r="J40" s="14">
        <f>J42+J43+J44+J45+J46+J47+J48+J49+J50+J51+J52+J53</f>
        <v>0</v>
      </c>
      <c r="K40" s="14">
        <f>K42+K43+K44+K45+K46+K47+K48+K49+K50+K51+K52+K53</f>
        <v>0</v>
      </c>
      <c r="L40" s="15">
        <f>L42+L43+L44+L45+L46+L47+L48+L49+L50+L51+L52+L53</f>
        <v>0</v>
      </c>
    </row>
    <row r="41" spans="1:12" ht="15.75">
      <c r="A41" s="16"/>
      <c r="B41" s="13" t="s">
        <v>148</v>
      </c>
      <c r="C41" s="14"/>
      <c r="D41" s="124"/>
      <c r="E41" s="14"/>
      <c r="F41" s="14"/>
      <c r="G41" s="124"/>
      <c r="H41" s="14"/>
      <c r="I41" s="124"/>
      <c r="J41" s="14"/>
      <c r="K41" s="14"/>
      <c r="L41" s="15"/>
    </row>
    <row r="42" spans="1:12" ht="31.5">
      <c r="A42" s="16" t="s">
        <v>436</v>
      </c>
      <c r="B42" s="10" t="s">
        <v>174</v>
      </c>
      <c r="C42" s="11"/>
      <c r="D42" s="124">
        <f t="shared" si="0"/>
        <v>0</v>
      </c>
      <c r="E42" s="11"/>
      <c r="F42" s="11"/>
      <c r="G42" s="124">
        <f t="shared" si="1"/>
        <v>0</v>
      </c>
      <c r="H42" s="11"/>
      <c r="I42" s="124"/>
      <c r="J42" s="11"/>
      <c r="K42" s="11"/>
      <c r="L42" s="12"/>
    </row>
    <row r="43" spans="1:12" ht="31.5">
      <c r="A43" s="16" t="s">
        <v>437</v>
      </c>
      <c r="B43" s="136" t="s">
        <v>175</v>
      </c>
      <c r="C43" s="127"/>
      <c r="D43" s="124">
        <f t="shared" si="0"/>
        <v>0</v>
      </c>
      <c r="E43" s="127"/>
      <c r="F43" s="127"/>
      <c r="G43" s="124">
        <f t="shared" si="1"/>
        <v>0</v>
      </c>
      <c r="H43" s="127"/>
      <c r="I43" s="124"/>
      <c r="J43" s="127"/>
      <c r="K43" s="127"/>
      <c r="L43" s="137"/>
    </row>
    <row r="44" spans="1:12" ht="31.5">
      <c r="A44" s="16" t="s">
        <v>438</v>
      </c>
      <c r="B44" s="136" t="s">
        <v>176</v>
      </c>
      <c r="C44" s="127"/>
      <c r="D44" s="124">
        <f t="shared" si="0"/>
        <v>0</v>
      </c>
      <c r="E44" s="127"/>
      <c r="F44" s="127"/>
      <c r="G44" s="124">
        <f t="shared" si="1"/>
        <v>0</v>
      </c>
      <c r="H44" s="127"/>
      <c r="I44" s="124"/>
      <c r="J44" s="127"/>
      <c r="K44" s="127"/>
      <c r="L44" s="137"/>
    </row>
    <row r="45" spans="1:12" ht="15.75">
      <c r="A45" s="16" t="s">
        <v>439</v>
      </c>
      <c r="B45" s="136" t="s">
        <v>177</v>
      </c>
      <c r="C45" s="127"/>
      <c r="D45" s="124">
        <f t="shared" si="0"/>
        <v>0</v>
      </c>
      <c r="E45" s="127"/>
      <c r="F45" s="127"/>
      <c r="G45" s="124">
        <f t="shared" si="1"/>
        <v>0</v>
      </c>
      <c r="H45" s="127"/>
      <c r="I45" s="124"/>
      <c r="J45" s="127"/>
      <c r="K45" s="127"/>
      <c r="L45" s="137"/>
    </row>
    <row r="46" spans="1:12" ht="31.5">
      <c r="A46" s="16" t="s">
        <v>440</v>
      </c>
      <c r="B46" s="136" t="s">
        <v>178</v>
      </c>
      <c r="C46" s="127"/>
      <c r="D46" s="124">
        <f t="shared" si="0"/>
        <v>0</v>
      </c>
      <c r="E46" s="127"/>
      <c r="F46" s="127"/>
      <c r="G46" s="124">
        <f t="shared" si="1"/>
        <v>0</v>
      </c>
      <c r="H46" s="127"/>
      <c r="I46" s="124"/>
      <c r="J46" s="127"/>
      <c r="K46" s="127"/>
      <c r="L46" s="137"/>
    </row>
    <row r="47" spans="1:12" ht="15.75">
      <c r="A47" s="16" t="s">
        <v>441</v>
      </c>
      <c r="B47" s="136" t="s">
        <v>179</v>
      </c>
      <c r="C47" s="127"/>
      <c r="D47" s="124">
        <f t="shared" si="0"/>
        <v>0</v>
      </c>
      <c r="E47" s="127"/>
      <c r="F47" s="127"/>
      <c r="G47" s="124">
        <f t="shared" si="1"/>
        <v>0</v>
      </c>
      <c r="H47" s="127"/>
      <c r="I47" s="124"/>
      <c r="J47" s="127"/>
      <c r="K47" s="127"/>
      <c r="L47" s="137"/>
    </row>
    <row r="48" spans="1:12" ht="47.25">
      <c r="A48" s="16" t="s">
        <v>442</v>
      </c>
      <c r="B48" s="136" t="s">
        <v>180</v>
      </c>
      <c r="C48" s="127"/>
      <c r="D48" s="124">
        <f t="shared" si="0"/>
        <v>0</v>
      </c>
      <c r="E48" s="127"/>
      <c r="F48" s="127"/>
      <c r="G48" s="124">
        <f t="shared" si="1"/>
        <v>0</v>
      </c>
      <c r="H48" s="127"/>
      <c r="I48" s="124"/>
      <c r="J48" s="127"/>
      <c r="K48" s="127"/>
      <c r="L48" s="137"/>
    </row>
    <row r="49" spans="1:12" ht="47.25">
      <c r="A49" s="16" t="s">
        <v>443</v>
      </c>
      <c r="B49" s="136" t="s">
        <v>181</v>
      </c>
      <c r="C49" s="127"/>
      <c r="D49" s="124">
        <f t="shared" si="0"/>
        <v>0</v>
      </c>
      <c r="E49" s="127"/>
      <c r="F49" s="127"/>
      <c r="G49" s="124">
        <f t="shared" si="1"/>
        <v>0</v>
      </c>
      <c r="H49" s="127"/>
      <c r="I49" s="124"/>
      <c r="J49" s="127"/>
      <c r="K49" s="127"/>
      <c r="L49" s="137"/>
    </row>
    <row r="50" spans="1:12" ht="31.5">
      <c r="A50" s="16" t="s">
        <v>444</v>
      </c>
      <c r="B50" s="136" t="s">
        <v>182</v>
      </c>
      <c r="C50" s="127"/>
      <c r="D50" s="124">
        <f t="shared" si="0"/>
        <v>0</v>
      </c>
      <c r="E50" s="127"/>
      <c r="F50" s="127"/>
      <c r="G50" s="124">
        <f t="shared" si="1"/>
        <v>0</v>
      </c>
      <c r="H50" s="127"/>
      <c r="I50" s="124"/>
      <c r="J50" s="127"/>
      <c r="K50" s="127"/>
      <c r="L50" s="137"/>
    </row>
    <row r="51" spans="1:12" ht="31.5">
      <c r="A51" s="16" t="s">
        <v>445</v>
      </c>
      <c r="B51" s="136" t="s">
        <v>183</v>
      </c>
      <c r="C51" s="127"/>
      <c r="D51" s="124">
        <f t="shared" si="0"/>
        <v>0</v>
      </c>
      <c r="E51" s="127"/>
      <c r="F51" s="127"/>
      <c r="G51" s="124">
        <f t="shared" si="1"/>
        <v>0</v>
      </c>
      <c r="H51" s="127"/>
      <c r="I51" s="124"/>
      <c r="J51" s="127"/>
      <c r="K51" s="127"/>
      <c r="L51" s="137"/>
    </row>
    <row r="52" spans="1:12" ht="31.5">
      <c r="A52" s="16" t="s">
        <v>446</v>
      </c>
      <c r="B52" s="7" t="s">
        <v>184</v>
      </c>
      <c r="C52" s="8"/>
      <c r="D52" s="124">
        <f t="shared" si="0"/>
        <v>0</v>
      </c>
      <c r="E52" s="8"/>
      <c r="F52" s="8"/>
      <c r="G52" s="124">
        <f t="shared" si="1"/>
        <v>0</v>
      </c>
      <c r="H52" s="8"/>
      <c r="I52" s="124"/>
      <c r="J52" s="8"/>
      <c r="K52" s="8"/>
      <c r="L52" s="9"/>
    </row>
    <row r="53" spans="1:12" ht="15.75">
      <c r="A53" s="16" t="s">
        <v>447</v>
      </c>
      <c r="B53" s="7" t="s">
        <v>185</v>
      </c>
      <c r="C53" s="8"/>
      <c r="D53" s="124">
        <f t="shared" si="0"/>
        <v>0</v>
      </c>
      <c r="E53" s="8"/>
      <c r="F53" s="8"/>
      <c r="G53" s="124">
        <f t="shared" si="1"/>
        <v>0</v>
      </c>
      <c r="H53" s="8"/>
      <c r="I53" s="124"/>
      <c r="J53" s="8"/>
      <c r="K53" s="8"/>
      <c r="L53" s="9"/>
    </row>
    <row r="54" spans="1:12" ht="31.5">
      <c r="A54" s="16" t="s">
        <v>448</v>
      </c>
      <c r="B54" s="141" t="s">
        <v>186</v>
      </c>
      <c r="C54" s="8">
        <f>C56+C57+C58+C59+C60+C61+C62+C63+C64</f>
        <v>0</v>
      </c>
      <c r="D54" s="124">
        <f t="shared" si="0"/>
        <v>0</v>
      </c>
      <c r="E54" s="8">
        <f>E56+E57+E58+E59+E60+E61+E62+E63+E64</f>
        <v>0</v>
      </c>
      <c r="F54" s="8">
        <f>F56+F57+F58+F59+F60+F61+F62+F63+F64</f>
        <v>0</v>
      </c>
      <c r="G54" s="124">
        <f t="shared" si="1"/>
        <v>0</v>
      </c>
      <c r="H54" s="8">
        <f>H56+H57+H58+H59+H60+H61+H62+H63+H64</f>
        <v>0</v>
      </c>
      <c r="I54" s="8">
        <f>I56+I57+I58+I59+I60+I61+I62+I63+I64</f>
        <v>0</v>
      </c>
      <c r="J54" s="8">
        <f>J56+J57+J58+J59+J60+J61+J62+J63+J64</f>
        <v>0</v>
      </c>
      <c r="K54" s="8">
        <f>K56+K57+K58+K59+K60+K61+K62+K63+K64</f>
        <v>0</v>
      </c>
      <c r="L54" s="9">
        <f>L56+L57+L58+L59+L60+L61+L62+L63+L64</f>
        <v>0</v>
      </c>
    </row>
    <row r="55" spans="1:12" ht="15.75">
      <c r="A55" s="16"/>
      <c r="B55" s="7" t="s">
        <v>148</v>
      </c>
      <c r="C55" s="8"/>
      <c r="D55" s="124"/>
      <c r="E55" s="8"/>
      <c r="F55" s="8"/>
      <c r="G55" s="124"/>
      <c r="H55" s="8"/>
      <c r="I55" s="124"/>
      <c r="J55" s="8"/>
      <c r="K55" s="8"/>
      <c r="L55" s="9"/>
    </row>
    <row r="56" spans="1:12" ht="31.5">
      <c r="A56" s="16" t="s">
        <v>449</v>
      </c>
      <c r="B56" s="136" t="s">
        <v>187</v>
      </c>
      <c r="C56" s="127"/>
      <c r="D56" s="124">
        <f t="shared" si="0"/>
        <v>0</v>
      </c>
      <c r="E56" s="127"/>
      <c r="F56" s="127"/>
      <c r="G56" s="124">
        <f t="shared" si="1"/>
        <v>0</v>
      </c>
      <c r="H56" s="127"/>
      <c r="I56" s="124"/>
      <c r="J56" s="127"/>
      <c r="K56" s="127"/>
      <c r="L56" s="137"/>
    </row>
    <row r="57" spans="1:12" ht="78.75">
      <c r="A57" s="16" t="s">
        <v>450</v>
      </c>
      <c r="B57" s="136" t="s">
        <v>188</v>
      </c>
      <c r="C57" s="127"/>
      <c r="D57" s="124">
        <f t="shared" si="0"/>
        <v>0</v>
      </c>
      <c r="E57" s="127"/>
      <c r="F57" s="127"/>
      <c r="G57" s="124">
        <f t="shared" si="1"/>
        <v>0</v>
      </c>
      <c r="H57" s="127"/>
      <c r="I57" s="124"/>
      <c r="J57" s="127"/>
      <c r="K57" s="127"/>
      <c r="L57" s="137"/>
    </row>
    <row r="58" spans="1:12" ht="15.75">
      <c r="A58" s="16" t="s">
        <v>451</v>
      </c>
      <c r="B58" s="136" t="s">
        <v>189</v>
      </c>
      <c r="C58" s="127"/>
      <c r="D58" s="124">
        <f t="shared" si="0"/>
        <v>0</v>
      </c>
      <c r="E58" s="127"/>
      <c r="F58" s="127"/>
      <c r="G58" s="124">
        <f t="shared" si="1"/>
        <v>0</v>
      </c>
      <c r="H58" s="127"/>
      <c r="I58" s="124"/>
      <c r="J58" s="127"/>
      <c r="K58" s="127"/>
      <c r="L58" s="137"/>
    </row>
    <row r="59" spans="1:12" ht="15.75">
      <c r="A59" s="16" t="s">
        <v>452</v>
      </c>
      <c r="B59" s="136" t="s">
        <v>190</v>
      </c>
      <c r="C59" s="127"/>
      <c r="D59" s="124">
        <f t="shared" si="0"/>
        <v>0</v>
      </c>
      <c r="E59" s="127"/>
      <c r="F59" s="127"/>
      <c r="G59" s="124">
        <f t="shared" si="1"/>
        <v>0</v>
      </c>
      <c r="H59" s="127"/>
      <c r="I59" s="124"/>
      <c r="J59" s="127"/>
      <c r="K59" s="127"/>
      <c r="L59" s="137"/>
    </row>
    <row r="60" spans="1:12" ht="15.75">
      <c r="A60" s="16" t="s">
        <v>453</v>
      </c>
      <c r="B60" s="136" t="s">
        <v>191</v>
      </c>
      <c r="C60" s="127"/>
      <c r="D60" s="124">
        <f t="shared" si="0"/>
        <v>0</v>
      </c>
      <c r="E60" s="127"/>
      <c r="F60" s="127"/>
      <c r="G60" s="124">
        <f t="shared" si="1"/>
        <v>0</v>
      </c>
      <c r="H60" s="127"/>
      <c r="I60" s="124"/>
      <c r="J60" s="127"/>
      <c r="K60" s="127"/>
      <c r="L60" s="137"/>
    </row>
    <row r="61" spans="1:12" ht="31.5">
      <c r="A61" s="16" t="s">
        <v>454</v>
      </c>
      <c r="B61" s="136" t="s">
        <v>192</v>
      </c>
      <c r="C61" s="127"/>
      <c r="D61" s="124">
        <f t="shared" si="0"/>
        <v>0</v>
      </c>
      <c r="E61" s="127"/>
      <c r="F61" s="127"/>
      <c r="G61" s="124">
        <f t="shared" si="1"/>
        <v>0</v>
      </c>
      <c r="H61" s="127"/>
      <c r="I61" s="124"/>
      <c r="J61" s="127"/>
      <c r="K61" s="127"/>
      <c r="L61" s="137"/>
    </row>
    <row r="62" spans="1:12" ht="31.5">
      <c r="A62" s="16" t="s">
        <v>455</v>
      </c>
      <c r="B62" s="136" t="s">
        <v>193</v>
      </c>
      <c r="C62" s="127"/>
      <c r="D62" s="124">
        <f t="shared" si="0"/>
        <v>0</v>
      </c>
      <c r="E62" s="127"/>
      <c r="F62" s="127"/>
      <c r="G62" s="124">
        <f t="shared" si="1"/>
        <v>0</v>
      </c>
      <c r="H62" s="127"/>
      <c r="I62" s="124"/>
      <c r="J62" s="127"/>
      <c r="K62" s="127"/>
      <c r="L62" s="137"/>
    </row>
    <row r="63" spans="1:12" ht="31.5">
      <c r="A63" s="16" t="s">
        <v>456</v>
      </c>
      <c r="B63" s="136" t="s">
        <v>194</v>
      </c>
      <c r="C63" s="127"/>
      <c r="D63" s="124">
        <f t="shared" si="0"/>
        <v>0</v>
      </c>
      <c r="E63" s="127"/>
      <c r="F63" s="127"/>
      <c r="G63" s="124">
        <f t="shared" si="1"/>
        <v>0</v>
      </c>
      <c r="H63" s="127"/>
      <c r="I63" s="124"/>
      <c r="J63" s="127"/>
      <c r="K63" s="127"/>
      <c r="L63" s="137"/>
    </row>
    <row r="64" spans="1:12" ht="15.75">
      <c r="A64" s="16" t="s">
        <v>457</v>
      </c>
      <c r="B64" s="136" t="s">
        <v>185</v>
      </c>
      <c r="C64" s="127"/>
      <c r="D64" s="124">
        <f t="shared" si="0"/>
        <v>0</v>
      </c>
      <c r="E64" s="127"/>
      <c r="F64" s="127"/>
      <c r="G64" s="124">
        <f t="shared" si="1"/>
        <v>0</v>
      </c>
      <c r="H64" s="127"/>
      <c r="I64" s="124"/>
      <c r="J64" s="127"/>
      <c r="K64" s="127"/>
      <c r="L64" s="137"/>
    </row>
    <row r="65" spans="1:12" ht="47.25">
      <c r="A65" s="16" t="s">
        <v>458</v>
      </c>
      <c r="B65" s="20" t="s">
        <v>195</v>
      </c>
      <c r="C65" s="14">
        <f>C67+C68+C69+C70+C71+C72+C73+C74+C75</f>
        <v>0</v>
      </c>
      <c r="D65" s="124">
        <f t="shared" si="0"/>
        <v>0</v>
      </c>
      <c r="E65" s="14">
        <f>E67+E68+E69+E70+E71+E72+E73+E74+E75</f>
        <v>0</v>
      </c>
      <c r="F65" s="14">
        <f>F67+F68+F69+F70+F71+F72+F73+F74+F75</f>
        <v>0</v>
      </c>
      <c r="G65" s="124">
        <f t="shared" si="1"/>
        <v>0</v>
      </c>
      <c r="H65" s="14">
        <f>H67+H68+H69+H70+H71+H72+H73+H74+H75</f>
        <v>0</v>
      </c>
      <c r="I65" s="14">
        <f>I67+I68+I69+I70+I71+I72+I73+I74+I75</f>
        <v>0</v>
      </c>
      <c r="J65" s="14">
        <f>J67+J68+J69+J70+J71+J72+J73+J74+J75</f>
        <v>0</v>
      </c>
      <c r="K65" s="14">
        <f>K67+K68+K69+K70+K71+K72+K73+K74+K75</f>
        <v>0</v>
      </c>
      <c r="L65" s="15">
        <f>L67+L68+L69+L70+L71+L72+L73+L74+L75</f>
        <v>0</v>
      </c>
    </row>
    <row r="66" spans="1:12" ht="15.75">
      <c r="A66" s="16"/>
      <c r="B66" s="13" t="s">
        <v>148</v>
      </c>
      <c r="C66" s="14"/>
      <c r="D66" s="124"/>
      <c r="E66" s="14"/>
      <c r="F66" s="14"/>
      <c r="G66" s="124"/>
      <c r="H66" s="14"/>
      <c r="I66" s="124"/>
      <c r="J66" s="14"/>
      <c r="K66" s="14"/>
      <c r="L66" s="15"/>
    </row>
    <row r="67" spans="1:12" ht="47.25">
      <c r="A67" s="16" t="s">
        <v>459</v>
      </c>
      <c r="B67" s="136" t="s">
        <v>196</v>
      </c>
      <c r="C67" s="127"/>
      <c r="D67" s="124">
        <f t="shared" si="0"/>
        <v>0</v>
      </c>
      <c r="E67" s="127"/>
      <c r="F67" s="127"/>
      <c r="G67" s="124">
        <f t="shared" si="1"/>
        <v>0</v>
      </c>
      <c r="H67" s="127"/>
      <c r="I67" s="124"/>
      <c r="J67" s="127"/>
      <c r="K67" s="127"/>
      <c r="L67" s="137"/>
    </row>
    <row r="68" spans="1:12" ht="15.75">
      <c r="A68" s="16" t="s">
        <v>460</v>
      </c>
      <c r="B68" s="136" t="s">
        <v>197</v>
      </c>
      <c r="C68" s="127"/>
      <c r="D68" s="124">
        <f t="shared" si="0"/>
        <v>0</v>
      </c>
      <c r="E68" s="127"/>
      <c r="F68" s="127"/>
      <c r="G68" s="124">
        <f t="shared" si="1"/>
        <v>0</v>
      </c>
      <c r="H68" s="127"/>
      <c r="I68" s="124"/>
      <c r="J68" s="127"/>
      <c r="K68" s="127"/>
      <c r="L68" s="137"/>
    </row>
    <row r="69" spans="1:12" ht="15.75">
      <c r="A69" s="16" t="s">
        <v>461</v>
      </c>
      <c r="B69" s="136" t="s">
        <v>198</v>
      </c>
      <c r="C69" s="127"/>
      <c r="D69" s="124">
        <f t="shared" si="0"/>
        <v>0</v>
      </c>
      <c r="E69" s="127"/>
      <c r="F69" s="127"/>
      <c r="G69" s="124">
        <f t="shared" si="1"/>
        <v>0</v>
      </c>
      <c r="H69" s="127"/>
      <c r="I69" s="124"/>
      <c r="J69" s="127"/>
      <c r="K69" s="127"/>
      <c r="L69" s="137"/>
    </row>
    <row r="70" spans="1:12" ht="15.75">
      <c r="A70" s="16" t="s">
        <v>462</v>
      </c>
      <c r="B70" s="136" t="s">
        <v>199</v>
      </c>
      <c r="C70" s="127"/>
      <c r="D70" s="124">
        <f t="shared" si="0"/>
        <v>0</v>
      </c>
      <c r="E70" s="127"/>
      <c r="F70" s="127"/>
      <c r="G70" s="124">
        <f t="shared" si="1"/>
        <v>0</v>
      </c>
      <c r="H70" s="127"/>
      <c r="I70" s="124"/>
      <c r="J70" s="127"/>
      <c r="K70" s="127"/>
      <c r="L70" s="137"/>
    </row>
    <row r="71" spans="1:12" ht="15.75">
      <c r="A71" s="16" t="s">
        <v>463</v>
      </c>
      <c r="B71" s="136" t="s">
        <v>200</v>
      </c>
      <c r="C71" s="127"/>
      <c r="D71" s="124">
        <f t="shared" si="0"/>
        <v>0</v>
      </c>
      <c r="E71" s="127"/>
      <c r="F71" s="127"/>
      <c r="G71" s="124">
        <f t="shared" si="1"/>
        <v>0</v>
      </c>
      <c r="H71" s="127"/>
      <c r="I71" s="124"/>
      <c r="J71" s="127"/>
      <c r="K71" s="127"/>
      <c r="L71" s="137"/>
    </row>
    <row r="72" spans="1:12" ht="31.5">
      <c r="A72" s="16" t="s">
        <v>464</v>
      </c>
      <c r="B72" s="136" t="s">
        <v>201</v>
      </c>
      <c r="C72" s="127"/>
      <c r="D72" s="124">
        <f t="shared" si="0"/>
        <v>0</v>
      </c>
      <c r="E72" s="127"/>
      <c r="F72" s="127"/>
      <c r="G72" s="124">
        <f t="shared" si="1"/>
        <v>0</v>
      </c>
      <c r="H72" s="127"/>
      <c r="I72" s="124"/>
      <c r="J72" s="127"/>
      <c r="K72" s="127"/>
      <c r="L72" s="137"/>
    </row>
    <row r="73" spans="1:12" ht="15.75">
      <c r="A73" s="16" t="s">
        <v>465</v>
      </c>
      <c r="B73" s="136" t="s">
        <v>202</v>
      </c>
      <c r="C73" s="127"/>
      <c r="D73" s="124">
        <f t="shared" si="0"/>
        <v>0</v>
      </c>
      <c r="E73" s="127"/>
      <c r="F73" s="127"/>
      <c r="G73" s="124">
        <f t="shared" si="1"/>
        <v>0</v>
      </c>
      <c r="H73" s="127"/>
      <c r="I73" s="124"/>
      <c r="J73" s="127"/>
      <c r="K73" s="127"/>
      <c r="L73" s="137"/>
    </row>
    <row r="74" spans="1:12" ht="15.75">
      <c r="A74" s="16" t="s">
        <v>466</v>
      </c>
      <c r="B74" s="136" t="s">
        <v>203</v>
      </c>
      <c r="C74" s="127"/>
      <c r="D74" s="124">
        <f t="shared" si="0"/>
        <v>0</v>
      </c>
      <c r="E74" s="127"/>
      <c r="F74" s="127"/>
      <c r="G74" s="124">
        <f t="shared" si="1"/>
        <v>0</v>
      </c>
      <c r="H74" s="127"/>
      <c r="I74" s="124"/>
      <c r="J74" s="127"/>
      <c r="K74" s="127"/>
      <c r="L74" s="137"/>
    </row>
    <row r="75" spans="1:12" ht="15.75">
      <c r="A75" s="16" t="s">
        <v>467</v>
      </c>
      <c r="B75" s="136" t="s">
        <v>185</v>
      </c>
      <c r="C75" s="127"/>
      <c r="D75" s="124">
        <f t="shared" si="0"/>
        <v>0</v>
      </c>
      <c r="E75" s="127"/>
      <c r="F75" s="127"/>
      <c r="G75" s="124">
        <f t="shared" si="1"/>
        <v>0</v>
      </c>
      <c r="H75" s="127"/>
      <c r="I75" s="124"/>
      <c r="J75" s="127"/>
      <c r="K75" s="127"/>
      <c r="L75" s="137"/>
    </row>
    <row r="76" spans="1:12" ht="15.75">
      <c r="A76" s="16" t="s">
        <v>468</v>
      </c>
      <c r="B76" s="141" t="s">
        <v>204</v>
      </c>
      <c r="C76" s="142"/>
      <c r="D76" s="124">
        <f aca="true" t="shared" si="2" ref="D76:D139">E76+F76+G76</f>
        <v>0</v>
      </c>
      <c r="E76" s="142"/>
      <c r="F76" s="142"/>
      <c r="G76" s="124">
        <f aca="true" t="shared" si="3" ref="G76:G139">H76+I76+J76+K76+L76</f>
        <v>0</v>
      </c>
      <c r="H76" s="142"/>
      <c r="I76" s="124"/>
      <c r="J76" s="142"/>
      <c r="K76" s="142"/>
      <c r="L76" s="143"/>
    </row>
    <row r="77" spans="1:12" ht="126">
      <c r="A77" s="16" t="s">
        <v>469</v>
      </c>
      <c r="B77" s="141" t="s">
        <v>205</v>
      </c>
      <c r="C77" s="142">
        <f>C79+C80+C81+C82+C83</f>
        <v>0</v>
      </c>
      <c r="D77" s="124">
        <f t="shared" si="2"/>
        <v>0</v>
      </c>
      <c r="E77" s="142">
        <f>E79+E80+E81+E82+E83</f>
        <v>0</v>
      </c>
      <c r="F77" s="142">
        <f>F79+F80+F81+F82+F83</f>
        <v>0</v>
      </c>
      <c r="G77" s="124">
        <f t="shared" si="3"/>
        <v>0</v>
      </c>
      <c r="H77" s="142">
        <f>H79+H80+H81+H82+H83</f>
        <v>0</v>
      </c>
      <c r="I77" s="142">
        <f>I79+I80+I81+I82+I83</f>
        <v>0</v>
      </c>
      <c r="J77" s="142">
        <f>J79+J80+J81+J82+J83</f>
        <v>0</v>
      </c>
      <c r="K77" s="142">
        <f>K79+K80+K81+K82+K83</f>
        <v>0</v>
      </c>
      <c r="L77" s="143">
        <f>L79+L80+L81+L82+L83</f>
        <v>0</v>
      </c>
    </row>
    <row r="78" spans="1:12" ht="15.75">
      <c r="A78" s="16"/>
      <c r="B78" s="7" t="s">
        <v>148</v>
      </c>
      <c r="C78" s="142"/>
      <c r="D78" s="124"/>
      <c r="E78" s="142"/>
      <c r="F78" s="142"/>
      <c r="G78" s="124"/>
      <c r="H78" s="142"/>
      <c r="I78" s="124"/>
      <c r="J78" s="142"/>
      <c r="K78" s="142"/>
      <c r="L78" s="143"/>
    </row>
    <row r="79" spans="1:12" ht="15.75">
      <c r="A79" s="16" t="s">
        <v>470</v>
      </c>
      <c r="B79" s="136" t="s">
        <v>206</v>
      </c>
      <c r="C79" s="127"/>
      <c r="D79" s="124">
        <f t="shared" si="2"/>
        <v>0</v>
      </c>
      <c r="E79" s="127"/>
      <c r="F79" s="127"/>
      <c r="G79" s="124">
        <f t="shared" si="3"/>
        <v>0</v>
      </c>
      <c r="H79" s="127"/>
      <c r="I79" s="124"/>
      <c r="J79" s="127"/>
      <c r="K79" s="127"/>
      <c r="L79" s="137"/>
    </row>
    <row r="80" spans="1:12" ht="15.75">
      <c r="A80" s="16" t="s">
        <v>471</v>
      </c>
      <c r="B80" s="136" t="s">
        <v>207</v>
      </c>
      <c r="C80" s="127"/>
      <c r="D80" s="124">
        <f t="shared" si="2"/>
        <v>0</v>
      </c>
      <c r="E80" s="127"/>
      <c r="F80" s="127"/>
      <c r="G80" s="124">
        <f t="shared" si="3"/>
        <v>0</v>
      </c>
      <c r="H80" s="127"/>
      <c r="I80" s="124"/>
      <c r="J80" s="127"/>
      <c r="K80" s="127"/>
      <c r="L80" s="137"/>
    </row>
    <row r="81" spans="1:12" ht="63">
      <c r="A81" s="16" t="s">
        <v>472</v>
      </c>
      <c r="B81" s="10" t="s">
        <v>208</v>
      </c>
      <c r="C81" s="11"/>
      <c r="D81" s="124">
        <f t="shared" si="2"/>
        <v>0</v>
      </c>
      <c r="E81" s="11"/>
      <c r="F81" s="11"/>
      <c r="G81" s="124">
        <f t="shared" si="3"/>
        <v>0</v>
      </c>
      <c r="H81" s="11"/>
      <c r="I81" s="124"/>
      <c r="J81" s="11"/>
      <c r="K81" s="11"/>
      <c r="L81" s="12"/>
    </row>
    <row r="82" spans="1:12" ht="47.25">
      <c r="A82" s="16" t="s">
        <v>473</v>
      </c>
      <c r="B82" s="136" t="s">
        <v>209</v>
      </c>
      <c r="C82" s="127"/>
      <c r="D82" s="124">
        <f t="shared" si="2"/>
        <v>0</v>
      </c>
      <c r="E82" s="127"/>
      <c r="F82" s="127"/>
      <c r="G82" s="124">
        <f t="shared" si="3"/>
        <v>0</v>
      </c>
      <c r="H82" s="127"/>
      <c r="I82" s="124"/>
      <c r="J82" s="127"/>
      <c r="K82" s="127"/>
      <c r="L82" s="137"/>
    </row>
    <row r="83" spans="1:12" ht="15.75">
      <c r="A83" s="16" t="s">
        <v>474</v>
      </c>
      <c r="B83" s="136" t="s">
        <v>185</v>
      </c>
      <c r="C83" s="127"/>
      <c r="D83" s="124">
        <f t="shared" si="2"/>
        <v>0</v>
      </c>
      <c r="E83" s="127"/>
      <c r="F83" s="127"/>
      <c r="G83" s="124">
        <f t="shared" si="3"/>
        <v>0</v>
      </c>
      <c r="H83" s="127"/>
      <c r="I83" s="124"/>
      <c r="J83" s="127"/>
      <c r="K83" s="127"/>
      <c r="L83" s="137"/>
    </row>
    <row r="84" spans="1:12" ht="31.5">
      <c r="A84" s="16" t="s">
        <v>475</v>
      </c>
      <c r="B84" s="20" t="s">
        <v>210</v>
      </c>
      <c r="C84" s="14">
        <f>C86+C87+C88+C89</f>
        <v>0</v>
      </c>
      <c r="D84" s="124">
        <f t="shared" si="2"/>
        <v>0</v>
      </c>
      <c r="E84" s="14">
        <f>E86+E87+E88+E89</f>
        <v>0</v>
      </c>
      <c r="F84" s="14">
        <f>F86+F87+F88+F89</f>
        <v>0</v>
      </c>
      <c r="G84" s="124">
        <f t="shared" si="3"/>
        <v>0</v>
      </c>
      <c r="H84" s="14">
        <f>H86+H87+H88+H89</f>
        <v>0</v>
      </c>
      <c r="I84" s="14">
        <f>I86+I87+I88+I89</f>
        <v>0</v>
      </c>
      <c r="J84" s="14">
        <f>J86+J87+J88+J89</f>
        <v>0</v>
      </c>
      <c r="K84" s="14">
        <f>K86+K87+K88+K89</f>
        <v>0</v>
      </c>
      <c r="L84" s="15">
        <f>L86+L87+L88+L89</f>
        <v>0</v>
      </c>
    </row>
    <row r="85" spans="1:12" ht="15.75">
      <c r="A85" s="16"/>
      <c r="B85" s="13" t="s">
        <v>148</v>
      </c>
      <c r="C85" s="14"/>
      <c r="D85" s="124"/>
      <c r="E85" s="14"/>
      <c r="F85" s="14"/>
      <c r="G85" s="124"/>
      <c r="H85" s="14"/>
      <c r="I85" s="124"/>
      <c r="J85" s="14"/>
      <c r="K85" s="14"/>
      <c r="L85" s="15"/>
    </row>
    <row r="86" spans="1:12" ht="31.5">
      <c r="A86" s="16" t="s">
        <v>476</v>
      </c>
      <c r="B86" s="7" t="s">
        <v>211</v>
      </c>
      <c r="C86" s="8"/>
      <c r="D86" s="124">
        <f t="shared" si="2"/>
        <v>0</v>
      </c>
      <c r="E86" s="8"/>
      <c r="F86" s="8"/>
      <c r="G86" s="124">
        <f t="shared" si="3"/>
        <v>0</v>
      </c>
      <c r="H86" s="8"/>
      <c r="I86" s="124"/>
      <c r="J86" s="8"/>
      <c r="K86" s="8"/>
      <c r="L86" s="9"/>
    </row>
    <row r="87" spans="1:12" ht="15.75">
      <c r="A87" s="16" t="s">
        <v>477</v>
      </c>
      <c r="B87" s="7" t="s">
        <v>212</v>
      </c>
      <c r="C87" s="8"/>
      <c r="D87" s="124">
        <f t="shared" si="2"/>
        <v>0</v>
      </c>
      <c r="E87" s="8"/>
      <c r="F87" s="8"/>
      <c r="G87" s="124">
        <f t="shared" si="3"/>
        <v>0</v>
      </c>
      <c r="H87" s="8"/>
      <c r="I87" s="124"/>
      <c r="J87" s="8"/>
      <c r="K87" s="8"/>
      <c r="L87" s="9"/>
    </row>
    <row r="88" spans="1:12" ht="15.75">
      <c r="A88" s="16" t="s">
        <v>478</v>
      </c>
      <c r="B88" s="7" t="s">
        <v>213</v>
      </c>
      <c r="C88" s="8"/>
      <c r="D88" s="124">
        <f t="shared" si="2"/>
        <v>0</v>
      </c>
      <c r="E88" s="8"/>
      <c r="F88" s="8"/>
      <c r="G88" s="124">
        <f t="shared" si="3"/>
        <v>0</v>
      </c>
      <c r="H88" s="8"/>
      <c r="I88" s="124"/>
      <c r="J88" s="8"/>
      <c r="K88" s="8"/>
      <c r="L88" s="9"/>
    </row>
    <row r="89" spans="1:12" ht="15.75">
      <c r="A89" s="16" t="s">
        <v>479</v>
      </c>
      <c r="B89" s="7" t="s">
        <v>185</v>
      </c>
      <c r="C89" s="8"/>
      <c r="D89" s="124">
        <f t="shared" si="2"/>
        <v>0</v>
      </c>
      <c r="E89" s="8"/>
      <c r="F89" s="8"/>
      <c r="G89" s="124">
        <f t="shared" si="3"/>
        <v>0</v>
      </c>
      <c r="H89" s="8"/>
      <c r="I89" s="124"/>
      <c r="J89" s="8"/>
      <c r="K89" s="8"/>
      <c r="L89" s="9"/>
    </row>
    <row r="90" spans="1:12" ht="15.75">
      <c r="A90" s="16" t="s">
        <v>480</v>
      </c>
      <c r="B90" s="20" t="s">
        <v>214</v>
      </c>
      <c r="C90" s="14">
        <f>C92+C93+C94+C95+C96+C97+C98+C99</f>
        <v>0</v>
      </c>
      <c r="D90" s="124">
        <f t="shared" si="2"/>
        <v>0</v>
      </c>
      <c r="E90" s="14">
        <f>E92+E93+E94+E95+E96+E97+E98+E99</f>
        <v>0</v>
      </c>
      <c r="F90" s="14">
        <f>F92+F93+F94+F95+F96+F97+F98+F99</f>
        <v>0</v>
      </c>
      <c r="G90" s="124">
        <f t="shared" si="3"/>
        <v>0</v>
      </c>
      <c r="H90" s="14">
        <f>H92+H93+H94+H95+H96+H97+H98+H99</f>
        <v>0</v>
      </c>
      <c r="I90" s="14">
        <f>I92+I93+I94+I95+I96+I97+I98+I99</f>
        <v>0</v>
      </c>
      <c r="J90" s="14">
        <f>J92+J93+J94+J95+J96+J97+J98+J99</f>
        <v>0</v>
      </c>
      <c r="K90" s="14">
        <f>K92+K93+K94+K95+K96+K97+K98+K99</f>
        <v>0</v>
      </c>
      <c r="L90" s="15">
        <f>L92+L93+L94+L95+L96+L97+L98+L99</f>
        <v>0</v>
      </c>
    </row>
    <row r="91" spans="1:12" ht="15.75">
      <c r="A91" s="16"/>
      <c r="B91" s="13" t="s">
        <v>148</v>
      </c>
      <c r="C91" s="14"/>
      <c r="D91" s="124"/>
      <c r="E91" s="14"/>
      <c r="F91" s="14"/>
      <c r="G91" s="124"/>
      <c r="H91" s="14"/>
      <c r="I91" s="124"/>
      <c r="J91" s="14"/>
      <c r="K91" s="14"/>
      <c r="L91" s="15"/>
    </row>
    <row r="92" spans="1:12" ht="15.75">
      <c r="A92" s="16" t="s">
        <v>481</v>
      </c>
      <c r="B92" s="136" t="s">
        <v>215</v>
      </c>
      <c r="C92" s="127"/>
      <c r="D92" s="124">
        <f t="shared" si="2"/>
        <v>0</v>
      </c>
      <c r="E92" s="127"/>
      <c r="F92" s="127"/>
      <c r="G92" s="124">
        <f t="shared" si="3"/>
        <v>0</v>
      </c>
      <c r="H92" s="127"/>
      <c r="I92" s="124"/>
      <c r="J92" s="127"/>
      <c r="K92" s="127"/>
      <c r="L92" s="137"/>
    </row>
    <row r="93" spans="1:12" ht="31.5">
      <c r="A93" s="16" t="s">
        <v>482</v>
      </c>
      <c r="B93" s="136" t="s">
        <v>216</v>
      </c>
      <c r="C93" s="127"/>
      <c r="D93" s="124">
        <f t="shared" si="2"/>
        <v>0</v>
      </c>
      <c r="E93" s="127"/>
      <c r="F93" s="127"/>
      <c r="G93" s="124">
        <f t="shared" si="3"/>
        <v>0</v>
      </c>
      <c r="H93" s="127"/>
      <c r="I93" s="124"/>
      <c r="J93" s="127"/>
      <c r="K93" s="127"/>
      <c r="L93" s="137"/>
    </row>
    <row r="94" spans="1:12" ht="15.75">
      <c r="A94" s="16" t="s">
        <v>483</v>
      </c>
      <c r="B94" s="136" t="s">
        <v>217</v>
      </c>
      <c r="C94" s="127"/>
      <c r="D94" s="124">
        <f t="shared" si="2"/>
        <v>0</v>
      </c>
      <c r="E94" s="127"/>
      <c r="F94" s="127"/>
      <c r="G94" s="124">
        <f t="shared" si="3"/>
        <v>0</v>
      </c>
      <c r="H94" s="127"/>
      <c r="I94" s="124"/>
      <c r="J94" s="127"/>
      <c r="K94" s="127"/>
      <c r="L94" s="137"/>
    </row>
    <row r="95" spans="1:12" ht="15.75">
      <c r="A95" s="16" t="s">
        <v>484</v>
      </c>
      <c r="B95" s="136" t="s">
        <v>218</v>
      </c>
      <c r="C95" s="127"/>
      <c r="D95" s="124">
        <f t="shared" si="2"/>
        <v>0</v>
      </c>
      <c r="E95" s="127"/>
      <c r="F95" s="127"/>
      <c r="G95" s="124">
        <f t="shared" si="3"/>
        <v>0</v>
      </c>
      <c r="H95" s="127"/>
      <c r="I95" s="124"/>
      <c r="J95" s="127"/>
      <c r="K95" s="127"/>
      <c r="L95" s="137"/>
    </row>
    <row r="96" spans="1:12" ht="15.75">
      <c r="A96" s="16" t="s">
        <v>485</v>
      </c>
      <c r="B96" s="136" t="s">
        <v>219</v>
      </c>
      <c r="C96" s="127"/>
      <c r="D96" s="124">
        <f t="shared" si="2"/>
        <v>0</v>
      </c>
      <c r="E96" s="127"/>
      <c r="F96" s="127"/>
      <c r="G96" s="124">
        <f t="shared" si="3"/>
        <v>0</v>
      </c>
      <c r="H96" s="127"/>
      <c r="I96" s="124"/>
      <c r="J96" s="127"/>
      <c r="K96" s="127"/>
      <c r="L96" s="137"/>
    </row>
    <row r="97" spans="1:12" ht="15.75">
      <c r="A97" s="16" t="s">
        <v>486</v>
      </c>
      <c r="B97" s="144" t="s">
        <v>220</v>
      </c>
      <c r="C97" s="127"/>
      <c r="D97" s="124">
        <f t="shared" si="2"/>
        <v>0</v>
      </c>
      <c r="E97" s="127"/>
      <c r="F97" s="127"/>
      <c r="G97" s="124">
        <f t="shared" si="3"/>
        <v>0</v>
      </c>
      <c r="H97" s="127"/>
      <c r="I97" s="124"/>
      <c r="J97" s="127"/>
      <c r="K97" s="127"/>
      <c r="L97" s="137"/>
    </row>
    <row r="98" spans="1:12" ht="15.75">
      <c r="A98" s="16" t="s">
        <v>487</v>
      </c>
      <c r="B98" s="136" t="s">
        <v>221</v>
      </c>
      <c r="C98" s="127"/>
      <c r="D98" s="124">
        <f t="shared" si="2"/>
        <v>0</v>
      </c>
      <c r="E98" s="127"/>
      <c r="F98" s="127"/>
      <c r="G98" s="124">
        <f t="shared" si="3"/>
        <v>0</v>
      </c>
      <c r="H98" s="127"/>
      <c r="I98" s="124"/>
      <c r="J98" s="127"/>
      <c r="K98" s="127"/>
      <c r="L98" s="137"/>
    </row>
    <row r="99" spans="1:12" ht="15.75">
      <c r="A99" s="16" t="s">
        <v>488</v>
      </c>
      <c r="B99" s="136" t="s">
        <v>185</v>
      </c>
      <c r="C99" s="127"/>
      <c r="D99" s="124">
        <f t="shared" si="2"/>
        <v>0</v>
      </c>
      <c r="E99" s="127"/>
      <c r="F99" s="127"/>
      <c r="G99" s="124">
        <f t="shared" si="3"/>
        <v>0</v>
      </c>
      <c r="H99" s="127"/>
      <c r="I99" s="124"/>
      <c r="J99" s="127"/>
      <c r="K99" s="127"/>
      <c r="L99" s="137"/>
    </row>
    <row r="100" spans="1:12" ht="31.5">
      <c r="A100" s="16" t="s">
        <v>489</v>
      </c>
      <c r="B100" s="141" t="s">
        <v>222</v>
      </c>
      <c r="C100" s="8">
        <f>C102+C103+C104+C105+C106+C107+C108+C109+C110+C111</f>
        <v>0</v>
      </c>
      <c r="D100" s="124">
        <f t="shared" si="2"/>
        <v>0</v>
      </c>
      <c r="E100" s="8">
        <f>E102+E103+E104+E105+E106+E107+E108+E109+E110+E111</f>
        <v>0</v>
      </c>
      <c r="F100" s="8">
        <f>F102+F103+F104+F105+F106+F107+F108+F109+F110+F111</f>
        <v>0</v>
      </c>
      <c r="G100" s="124">
        <f t="shared" si="3"/>
        <v>0</v>
      </c>
      <c r="H100" s="8">
        <f>H102+H103+H104+H105+H106+H107+H108+H109+H110+H111</f>
        <v>0</v>
      </c>
      <c r="I100" s="8">
        <f>I102+I103+I104+I105+I106+I107+I108+I109+I110+I111</f>
        <v>0</v>
      </c>
      <c r="J100" s="8">
        <f>J102+J103+J104+J105+J106+J107+J108+J109+J110+J111</f>
        <v>0</v>
      </c>
      <c r="K100" s="8">
        <f>K102+K103+K104+K105+K106+K107+K108+K109+K110+K111</f>
        <v>0</v>
      </c>
      <c r="L100" s="9">
        <f>L102+L103+L104+L105+L106+L107+L108+L109+L110+L111</f>
        <v>0</v>
      </c>
    </row>
    <row r="101" spans="1:12" ht="15.75">
      <c r="A101" s="16"/>
      <c r="B101" s="7" t="s">
        <v>223</v>
      </c>
      <c r="C101" s="8"/>
      <c r="D101" s="124"/>
      <c r="E101" s="8"/>
      <c r="F101" s="8"/>
      <c r="G101" s="124"/>
      <c r="H101" s="8"/>
      <c r="I101" s="124"/>
      <c r="J101" s="8"/>
      <c r="K101" s="8"/>
      <c r="L101" s="9"/>
    </row>
    <row r="102" spans="1:12" ht="15.75">
      <c r="A102" s="16" t="s">
        <v>490</v>
      </c>
      <c r="B102" s="136" t="s">
        <v>224</v>
      </c>
      <c r="C102" s="127"/>
      <c r="D102" s="124">
        <f t="shared" si="2"/>
        <v>0</v>
      </c>
      <c r="E102" s="127"/>
      <c r="F102" s="127"/>
      <c r="G102" s="124">
        <f t="shared" si="3"/>
        <v>0</v>
      </c>
      <c r="H102" s="127"/>
      <c r="I102" s="124"/>
      <c r="J102" s="127"/>
      <c r="K102" s="127"/>
      <c r="L102" s="137"/>
    </row>
    <row r="103" spans="1:12" ht="15.75">
      <c r="A103" s="16" t="s">
        <v>491</v>
      </c>
      <c r="B103" s="136" t="s">
        <v>225</v>
      </c>
      <c r="C103" s="127"/>
      <c r="D103" s="124">
        <f t="shared" si="2"/>
        <v>0</v>
      </c>
      <c r="E103" s="127"/>
      <c r="F103" s="127"/>
      <c r="G103" s="124">
        <f t="shared" si="3"/>
        <v>0</v>
      </c>
      <c r="H103" s="127"/>
      <c r="I103" s="124"/>
      <c r="J103" s="127"/>
      <c r="K103" s="127"/>
      <c r="L103" s="137"/>
    </row>
    <row r="104" spans="1:12" ht="15.75">
      <c r="A104" s="16" t="s">
        <v>492</v>
      </c>
      <c r="B104" s="136" t="s">
        <v>226</v>
      </c>
      <c r="C104" s="127"/>
      <c r="D104" s="124">
        <f t="shared" si="2"/>
        <v>0</v>
      </c>
      <c r="E104" s="127"/>
      <c r="F104" s="127"/>
      <c r="G104" s="124">
        <f t="shared" si="3"/>
        <v>0</v>
      </c>
      <c r="H104" s="127"/>
      <c r="I104" s="124"/>
      <c r="J104" s="127"/>
      <c r="K104" s="127"/>
      <c r="L104" s="137"/>
    </row>
    <row r="105" spans="1:12" ht="31.5">
      <c r="A105" s="16" t="s">
        <v>493</v>
      </c>
      <c r="B105" s="144" t="s">
        <v>227</v>
      </c>
      <c r="C105" s="127"/>
      <c r="D105" s="124">
        <f t="shared" si="2"/>
        <v>0</v>
      </c>
      <c r="E105" s="127"/>
      <c r="F105" s="127"/>
      <c r="G105" s="124">
        <f t="shared" si="3"/>
        <v>0</v>
      </c>
      <c r="H105" s="127"/>
      <c r="I105" s="124"/>
      <c r="J105" s="127"/>
      <c r="K105" s="127"/>
      <c r="L105" s="137"/>
    </row>
    <row r="106" spans="1:12" ht="15.75">
      <c r="A106" s="16" t="s">
        <v>494</v>
      </c>
      <c r="B106" s="144" t="s">
        <v>228</v>
      </c>
      <c r="C106" s="127"/>
      <c r="D106" s="124">
        <f t="shared" si="2"/>
        <v>0</v>
      </c>
      <c r="E106" s="127"/>
      <c r="F106" s="127"/>
      <c r="G106" s="124">
        <f t="shared" si="3"/>
        <v>0</v>
      </c>
      <c r="H106" s="127"/>
      <c r="I106" s="124"/>
      <c r="J106" s="127"/>
      <c r="K106" s="127"/>
      <c r="L106" s="137"/>
    </row>
    <row r="107" spans="1:12" ht="15.75">
      <c r="A107" s="16" t="s">
        <v>495</v>
      </c>
      <c r="B107" s="144" t="s">
        <v>229</v>
      </c>
      <c r="C107" s="127"/>
      <c r="D107" s="124">
        <f t="shared" si="2"/>
        <v>0</v>
      </c>
      <c r="E107" s="127"/>
      <c r="F107" s="127"/>
      <c r="G107" s="124">
        <f t="shared" si="3"/>
        <v>0</v>
      </c>
      <c r="H107" s="127"/>
      <c r="I107" s="124"/>
      <c r="J107" s="127"/>
      <c r="K107" s="127"/>
      <c r="L107" s="137"/>
    </row>
    <row r="108" spans="1:12" ht="15.75">
      <c r="A108" s="16" t="s">
        <v>496</v>
      </c>
      <c r="B108" s="144" t="s">
        <v>230</v>
      </c>
      <c r="C108" s="127"/>
      <c r="D108" s="124">
        <f t="shared" si="2"/>
        <v>0</v>
      </c>
      <c r="E108" s="127"/>
      <c r="F108" s="127"/>
      <c r="G108" s="124">
        <f t="shared" si="3"/>
        <v>0</v>
      </c>
      <c r="H108" s="127"/>
      <c r="I108" s="124"/>
      <c r="J108" s="127"/>
      <c r="K108" s="127"/>
      <c r="L108" s="137"/>
    </row>
    <row r="109" spans="1:12" ht="15.75">
      <c r="A109" s="16" t="s">
        <v>497</v>
      </c>
      <c r="B109" s="144" t="s">
        <v>231</v>
      </c>
      <c r="C109" s="127"/>
      <c r="D109" s="124">
        <f t="shared" si="2"/>
        <v>0</v>
      </c>
      <c r="E109" s="127"/>
      <c r="F109" s="127"/>
      <c r="G109" s="124">
        <f t="shared" si="3"/>
        <v>0</v>
      </c>
      <c r="H109" s="127"/>
      <c r="I109" s="124"/>
      <c r="J109" s="127"/>
      <c r="K109" s="127"/>
      <c r="L109" s="137"/>
    </row>
    <row r="110" spans="1:12" ht="15.75">
      <c r="A110" s="16" t="s">
        <v>498</v>
      </c>
      <c r="B110" s="144" t="s">
        <v>232</v>
      </c>
      <c r="C110" s="127"/>
      <c r="D110" s="124">
        <f t="shared" si="2"/>
        <v>0</v>
      </c>
      <c r="E110" s="127"/>
      <c r="F110" s="127"/>
      <c r="G110" s="124">
        <f t="shared" si="3"/>
        <v>0</v>
      </c>
      <c r="H110" s="127"/>
      <c r="I110" s="124"/>
      <c r="J110" s="127"/>
      <c r="K110" s="127"/>
      <c r="L110" s="137"/>
    </row>
    <row r="111" spans="1:12" ht="15.75">
      <c r="A111" s="16" t="s">
        <v>499</v>
      </c>
      <c r="B111" s="144" t="s">
        <v>185</v>
      </c>
      <c r="C111" s="127"/>
      <c r="D111" s="124">
        <f t="shared" si="2"/>
        <v>0</v>
      </c>
      <c r="E111" s="127"/>
      <c r="F111" s="127"/>
      <c r="G111" s="124">
        <f t="shared" si="3"/>
        <v>0</v>
      </c>
      <c r="H111" s="127"/>
      <c r="I111" s="124"/>
      <c r="J111" s="127"/>
      <c r="K111" s="127"/>
      <c r="L111" s="137"/>
    </row>
    <row r="112" spans="1:12" ht="15.75">
      <c r="A112" s="16" t="s">
        <v>500</v>
      </c>
      <c r="B112" s="20" t="s">
        <v>233</v>
      </c>
      <c r="C112" s="14">
        <f>C114+C115+C116+C117+C118+C119+C120+C121</f>
        <v>50</v>
      </c>
      <c r="D112" s="124">
        <f t="shared" si="2"/>
        <v>12</v>
      </c>
      <c r="E112" s="14">
        <f>E114+E115+E116+E117+E118+E119+E120+E121</f>
        <v>0</v>
      </c>
      <c r="F112" s="14">
        <f>F114+F115+F116+F117+F118+F119+F120+F121</f>
        <v>0</v>
      </c>
      <c r="G112" s="124">
        <f t="shared" si="3"/>
        <v>12</v>
      </c>
      <c r="H112" s="14">
        <f>H114+H115+H116+H117+H118+H119+H120+H121</f>
        <v>0</v>
      </c>
      <c r="I112" s="14">
        <f>I114+I115+I116+I117+I118+I119+I120+I121</f>
        <v>0</v>
      </c>
      <c r="J112" s="14">
        <f>J114+J115+J116+J117+J118+J119+J120+J121</f>
        <v>0</v>
      </c>
      <c r="K112" s="14">
        <f>K114+K115+K116+K117+K118+K119+K120+K121</f>
        <v>0</v>
      </c>
      <c r="L112" s="15">
        <f>L114+L115+L116+L117+L118+L119+L120+L121</f>
        <v>12</v>
      </c>
    </row>
    <row r="113" spans="1:12" ht="15.75">
      <c r="A113" s="16"/>
      <c r="B113" s="13" t="s">
        <v>148</v>
      </c>
      <c r="C113" s="14"/>
      <c r="D113" s="124"/>
      <c r="E113" s="14"/>
      <c r="F113" s="14"/>
      <c r="G113" s="124"/>
      <c r="H113" s="14"/>
      <c r="I113" s="124"/>
      <c r="J113" s="14"/>
      <c r="K113" s="14"/>
      <c r="L113" s="15"/>
    </row>
    <row r="114" spans="1:12" ht="15.75">
      <c r="A114" s="16" t="s">
        <v>501</v>
      </c>
      <c r="B114" s="136" t="s">
        <v>234</v>
      </c>
      <c r="C114" s="127"/>
      <c r="D114" s="124">
        <f t="shared" si="2"/>
        <v>0</v>
      </c>
      <c r="E114" s="127"/>
      <c r="F114" s="127"/>
      <c r="G114" s="124">
        <f t="shared" si="3"/>
        <v>0</v>
      </c>
      <c r="H114" s="127"/>
      <c r="I114" s="124"/>
      <c r="J114" s="127"/>
      <c r="K114" s="127"/>
      <c r="L114" s="137"/>
    </row>
    <row r="115" spans="1:12" ht="15.75">
      <c r="A115" s="16" t="s">
        <v>502</v>
      </c>
      <c r="B115" s="136" t="s">
        <v>235</v>
      </c>
      <c r="C115" s="127"/>
      <c r="D115" s="124">
        <f t="shared" si="2"/>
        <v>0</v>
      </c>
      <c r="E115" s="127"/>
      <c r="F115" s="127"/>
      <c r="G115" s="124">
        <f t="shared" si="3"/>
        <v>0</v>
      </c>
      <c r="H115" s="127"/>
      <c r="I115" s="124"/>
      <c r="J115" s="127"/>
      <c r="K115" s="127"/>
      <c r="L115" s="137"/>
    </row>
    <row r="116" spans="1:12" ht="31.5">
      <c r="A116" s="16" t="s">
        <v>503</v>
      </c>
      <c r="B116" s="136" t="s">
        <v>236</v>
      </c>
      <c r="C116" s="127"/>
      <c r="D116" s="124">
        <f t="shared" si="2"/>
        <v>0</v>
      </c>
      <c r="E116" s="127"/>
      <c r="F116" s="127"/>
      <c r="G116" s="124">
        <f t="shared" si="3"/>
        <v>0</v>
      </c>
      <c r="H116" s="127"/>
      <c r="I116" s="124"/>
      <c r="J116" s="127"/>
      <c r="K116" s="127"/>
      <c r="L116" s="137"/>
    </row>
    <row r="117" spans="1:12" ht="15.75">
      <c r="A117" s="16" t="s">
        <v>504</v>
      </c>
      <c r="B117" s="136" t="s">
        <v>237</v>
      </c>
      <c r="C117" s="127"/>
      <c r="D117" s="124">
        <f t="shared" si="2"/>
        <v>0</v>
      </c>
      <c r="E117" s="127"/>
      <c r="F117" s="127"/>
      <c r="G117" s="124">
        <f t="shared" si="3"/>
        <v>0</v>
      </c>
      <c r="H117" s="127"/>
      <c r="I117" s="124"/>
      <c r="J117" s="127"/>
      <c r="K117" s="127"/>
      <c r="L117" s="137"/>
    </row>
    <row r="118" spans="1:12" ht="15.75">
      <c r="A118" s="16" t="s">
        <v>505</v>
      </c>
      <c r="B118" s="136" t="s">
        <v>238</v>
      </c>
      <c r="C118" s="127">
        <v>50</v>
      </c>
      <c r="D118" s="124">
        <f t="shared" si="2"/>
        <v>12</v>
      </c>
      <c r="E118" s="127"/>
      <c r="F118" s="127"/>
      <c r="G118" s="124">
        <f t="shared" si="3"/>
        <v>12</v>
      </c>
      <c r="H118" s="127"/>
      <c r="I118" s="124"/>
      <c r="J118" s="127"/>
      <c r="K118" s="127"/>
      <c r="L118" s="137">
        <v>12</v>
      </c>
    </row>
    <row r="119" spans="1:12" ht="31.5">
      <c r="A119" s="16" t="s">
        <v>506</v>
      </c>
      <c r="B119" s="7" t="s">
        <v>239</v>
      </c>
      <c r="C119" s="8"/>
      <c r="D119" s="124">
        <f t="shared" si="2"/>
        <v>0</v>
      </c>
      <c r="E119" s="8"/>
      <c r="F119" s="8"/>
      <c r="G119" s="124">
        <f t="shared" si="3"/>
        <v>0</v>
      </c>
      <c r="H119" s="8"/>
      <c r="I119" s="124"/>
      <c r="J119" s="8"/>
      <c r="K119" s="8"/>
      <c r="L119" s="9"/>
    </row>
    <row r="120" spans="1:12" ht="15.75">
      <c r="A120" s="16" t="s">
        <v>507</v>
      </c>
      <c r="B120" s="7" t="s">
        <v>240</v>
      </c>
      <c r="C120" s="8"/>
      <c r="D120" s="124">
        <f t="shared" si="2"/>
        <v>0</v>
      </c>
      <c r="E120" s="8"/>
      <c r="F120" s="8"/>
      <c r="G120" s="124">
        <f t="shared" si="3"/>
        <v>0</v>
      </c>
      <c r="H120" s="8"/>
      <c r="I120" s="124"/>
      <c r="J120" s="8"/>
      <c r="K120" s="8"/>
      <c r="L120" s="9"/>
    </row>
    <row r="121" spans="1:12" ht="15.75">
      <c r="A121" s="16" t="s">
        <v>508</v>
      </c>
      <c r="B121" s="7" t="s">
        <v>185</v>
      </c>
      <c r="C121" s="8"/>
      <c r="D121" s="124">
        <f t="shared" si="2"/>
        <v>0</v>
      </c>
      <c r="E121" s="8"/>
      <c r="F121" s="8"/>
      <c r="G121" s="124">
        <f t="shared" si="3"/>
        <v>0</v>
      </c>
      <c r="H121" s="8"/>
      <c r="I121" s="124"/>
      <c r="J121" s="8"/>
      <c r="K121" s="8"/>
      <c r="L121" s="9"/>
    </row>
    <row r="122" spans="1:12" ht="15.75">
      <c r="A122" s="16" t="s">
        <v>509</v>
      </c>
      <c r="B122" s="13" t="s">
        <v>241</v>
      </c>
      <c r="C122" s="14"/>
      <c r="D122" s="124">
        <f t="shared" si="2"/>
        <v>0</v>
      </c>
      <c r="E122" s="14"/>
      <c r="F122" s="14"/>
      <c r="G122" s="124">
        <f t="shared" si="3"/>
        <v>0</v>
      </c>
      <c r="H122" s="14"/>
      <c r="I122" s="124"/>
      <c r="J122" s="14"/>
      <c r="K122" s="14"/>
      <c r="L122" s="15"/>
    </row>
    <row r="123" spans="1:12" ht="31.5">
      <c r="A123" s="16" t="s">
        <v>510</v>
      </c>
      <c r="B123" s="145" t="s">
        <v>242</v>
      </c>
      <c r="C123" s="146">
        <f>C124+C135</f>
        <v>300</v>
      </c>
      <c r="D123" s="124">
        <f t="shared" si="2"/>
        <v>78</v>
      </c>
      <c r="E123" s="146">
        <f>E124+E135</f>
        <v>0</v>
      </c>
      <c r="F123" s="146">
        <f>F124+F135</f>
        <v>0</v>
      </c>
      <c r="G123" s="124">
        <f t="shared" si="3"/>
        <v>78</v>
      </c>
      <c r="H123" s="146">
        <f>H124+H135</f>
        <v>0</v>
      </c>
      <c r="I123" s="146">
        <f>I124+I135</f>
        <v>0</v>
      </c>
      <c r="J123" s="146">
        <f>J124+J135</f>
        <v>0</v>
      </c>
      <c r="K123" s="146">
        <f>K124+K135</f>
        <v>0</v>
      </c>
      <c r="L123" s="147">
        <f>L124+L135</f>
        <v>78</v>
      </c>
    </row>
    <row r="124" spans="1:12" ht="15.75">
      <c r="A124" s="16" t="s">
        <v>511</v>
      </c>
      <c r="B124" s="132" t="s">
        <v>243</v>
      </c>
      <c r="C124" s="133">
        <f>C125+C126+C130+C131+C132+C133+C134</f>
        <v>300</v>
      </c>
      <c r="D124" s="124">
        <f t="shared" si="2"/>
        <v>78</v>
      </c>
      <c r="E124" s="133">
        <f>E125+E126+E130+E131+E132+E133+E134</f>
        <v>0</v>
      </c>
      <c r="F124" s="133">
        <f>F125+F126+F130+F131+F132+F133+F134</f>
        <v>0</v>
      </c>
      <c r="G124" s="124">
        <f t="shared" si="3"/>
        <v>78</v>
      </c>
      <c r="H124" s="133">
        <f>H125+H126+H130+H131+H132+H133+H134</f>
        <v>0</v>
      </c>
      <c r="I124" s="133">
        <f>I125+I126+I130+I131+I132+I133+I134</f>
        <v>0</v>
      </c>
      <c r="J124" s="133">
        <f>J125+J126+J130+J131+J132+J133+J134</f>
        <v>0</v>
      </c>
      <c r="K124" s="133">
        <f>K125+K126+K130+K131+K132+K133+K134</f>
        <v>0</v>
      </c>
      <c r="L124" s="134">
        <f>L125+L126+L130+L131+L132+L133+L134</f>
        <v>78</v>
      </c>
    </row>
    <row r="125" spans="1:12" ht="15.75">
      <c r="A125" s="16" t="s">
        <v>512</v>
      </c>
      <c r="B125" s="13" t="s">
        <v>244</v>
      </c>
      <c r="C125" s="14">
        <v>200</v>
      </c>
      <c r="D125" s="124">
        <f t="shared" si="2"/>
        <v>40</v>
      </c>
      <c r="E125" s="14"/>
      <c r="F125" s="14"/>
      <c r="G125" s="124">
        <f t="shared" si="3"/>
        <v>40</v>
      </c>
      <c r="H125" s="14"/>
      <c r="I125" s="124"/>
      <c r="J125" s="14"/>
      <c r="K125" s="14"/>
      <c r="L125" s="15">
        <v>40</v>
      </c>
    </row>
    <row r="126" spans="1:12" ht="31.5">
      <c r="A126" s="16" t="s">
        <v>513</v>
      </c>
      <c r="B126" s="13" t="s">
        <v>245</v>
      </c>
      <c r="C126" s="14"/>
      <c r="D126" s="124">
        <f t="shared" si="2"/>
        <v>0</v>
      </c>
      <c r="E126" s="14"/>
      <c r="F126" s="14"/>
      <c r="G126" s="124">
        <f t="shared" si="3"/>
        <v>0</v>
      </c>
      <c r="H126" s="14"/>
      <c r="I126" s="124"/>
      <c r="J126" s="14"/>
      <c r="K126" s="14"/>
      <c r="L126" s="15"/>
    </row>
    <row r="127" spans="1:12" ht="15.75">
      <c r="A127" s="16"/>
      <c r="B127" s="13" t="s">
        <v>148</v>
      </c>
      <c r="C127" s="14"/>
      <c r="D127" s="124"/>
      <c r="E127" s="14"/>
      <c r="F127" s="14"/>
      <c r="G127" s="124"/>
      <c r="H127" s="14"/>
      <c r="I127" s="124"/>
      <c r="J127" s="14"/>
      <c r="K127" s="14"/>
      <c r="L127" s="15"/>
    </row>
    <row r="128" spans="1:12" ht="15.75">
      <c r="A128" s="17" t="s">
        <v>514</v>
      </c>
      <c r="B128" s="148" t="s">
        <v>246</v>
      </c>
      <c r="C128" s="11"/>
      <c r="D128" s="124">
        <f t="shared" si="2"/>
        <v>0</v>
      </c>
      <c r="E128" s="11"/>
      <c r="F128" s="11"/>
      <c r="G128" s="124">
        <f t="shared" si="3"/>
        <v>0</v>
      </c>
      <c r="H128" s="11"/>
      <c r="I128" s="124"/>
      <c r="J128" s="11"/>
      <c r="K128" s="11"/>
      <c r="L128" s="12"/>
    </row>
    <row r="129" spans="1:12" ht="15.75">
      <c r="A129" s="17" t="s">
        <v>515</v>
      </c>
      <c r="B129" s="10" t="s">
        <v>247</v>
      </c>
      <c r="C129" s="11"/>
      <c r="D129" s="124">
        <f t="shared" si="2"/>
        <v>0</v>
      </c>
      <c r="E129" s="11"/>
      <c r="F129" s="11"/>
      <c r="G129" s="124">
        <f t="shared" si="3"/>
        <v>0</v>
      </c>
      <c r="H129" s="11"/>
      <c r="I129" s="124"/>
      <c r="J129" s="11"/>
      <c r="K129" s="11"/>
      <c r="L129" s="12"/>
    </row>
    <row r="130" spans="1:12" ht="15.75">
      <c r="A130" s="17" t="s">
        <v>516</v>
      </c>
      <c r="B130" s="13" t="s">
        <v>248</v>
      </c>
      <c r="C130" s="14"/>
      <c r="D130" s="124">
        <f t="shared" si="2"/>
        <v>0</v>
      </c>
      <c r="E130" s="14"/>
      <c r="F130" s="14"/>
      <c r="G130" s="124">
        <f t="shared" si="3"/>
        <v>0</v>
      </c>
      <c r="H130" s="14"/>
      <c r="I130" s="124"/>
      <c r="J130" s="14"/>
      <c r="K130" s="14"/>
      <c r="L130" s="15"/>
    </row>
    <row r="131" spans="1:12" ht="15.75">
      <c r="A131" s="17" t="s">
        <v>517</v>
      </c>
      <c r="B131" s="7" t="s">
        <v>249</v>
      </c>
      <c r="C131" s="8"/>
      <c r="D131" s="124">
        <f t="shared" si="2"/>
        <v>0</v>
      </c>
      <c r="E131" s="8"/>
      <c r="F131" s="8"/>
      <c r="G131" s="124">
        <f t="shared" si="3"/>
        <v>0</v>
      </c>
      <c r="H131" s="8"/>
      <c r="I131" s="124"/>
      <c r="J131" s="8"/>
      <c r="K131" s="8"/>
      <c r="L131" s="9"/>
    </row>
    <row r="132" spans="1:12" ht="47.25">
      <c r="A132" s="17" t="s">
        <v>518</v>
      </c>
      <c r="B132" s="7" t="s">
        <v>250</v>
      </c>
      <c r="C132" s="8"/>
      <c r="D132" s="124">
        <f t="shared" si="2"/>
        <v>0</v>
      </c>
      <c r="E132" s="8"/>
      <c r="F132" s="8"/>
      <c r="G132" s="124">
        <f t="shared" si="3"/>
        <v>0</v>
      </c>
      <c r="H132" s="8"/>
      <c r="I132" s="124"/>
      <c r="J132" s="8"/>
      <c r="K132" s="8"/>
      <c r="L132" s="9"/>
    </row>
    <row r="133" spans="1:12" ht="47.25">
      <c r="A133" s="17" t="s">
        <v>519</v>
      </c>
      <c r="B133" s="7" t="s">
        <v>251</v>
      </c>
      <c r="C133" s="8">
        <v>100</v>
      </c>
      <c r="D133" s="124">
        <f t="shared" si="2"/>
        <v>38</v>
      </c>
      <c r="E133" s="8"/>
      <c r="F133" s="8"/>
      <c r="G133" s="124">
        <f t="shared" si="3"/>
        <v>38</v>
      </c>
      <c r="H133" s="8"/>
      <c r="I133" s="124"/>
      <c r="J133" s="8"/>
      <c r="K133" s="8"/>
      <c r="L133" s="9">
        <v>38</v>
      </c>
    </row>
    <row r="134" spans="1:12" ht="47.25">
      <c r="A134" s="17" t="s">
        <v>520</v>
      </c>
      <c r="B134" s="7" t="s">
        <v>252</v>
      </c>
      <c r="C134" s="8"/>
      <c r="D134" s="124">
        <f t="shared" si="2"/>
        <v>0</v>
      </c>
      <c r="E134" s="8"/>
      <c r="F134" s="8"/>
      <c r="G134" s="124">
        <f t="shared" si="3"/>
        <v>0</v>
      </c>
      <c r="H134" s="8"/>
      <c r="I134" s="124"/>
      <c r="J134" s="8"/>
      <c r="K134" s="8"/>
      <c r="L134" s="9"/>
    </row>
    <row r="135" spans="1:12" ht="15.75">
      <c r="A135" s="16" t="s">
        <v>521</v>
      </c>
      <c r="B135" s="20" t="s">
        <v>253</v>
      </c>
      <c r="C135" s="14">
        <f>C136+C137</f>
        <v>0</v>
      </c>
      <c r="D135" s="124">
        <f t="shared" si="2"/>
        <v>0</v>
      </c>
      <c r="E135" s="14">
        <f>E136+E137</f>
        <v>0</v>
      </c>
      <c r="F135" s="14">
        <f>F136+F137</f>
        <v>0</v>
      </c>
      <c r="G135" s="124">
        <f t="shared" si="3"/>
        <v>0</v>
      </c>
      <c r="H135" s="14">
        <f>H136+H137</f>
        <v>0</v>
      </c>
      <c r="I135" s="14">
        <f>I136+I137</f>
        <v>0</v>
      </c>
      <c r="J135" s="14">
        <f>J136+J137</f>
        <v>0</v>
      </c>
      <c r="K135" s="14">
        <f>K136+K137</f>
        <v>0</v>
      </c>
      <c r="L135" s="15">
        <f>L136+L137</f>
        <v>0</v>
      </c>
    </row>
    <row r="136" spans="1:12" ht="31.5">
      <c r="A136" s="16" t="s">
        <v>522</v>
      </c>
      <c r="B136" s="7" t="s">
        <v>254</v>
      </c>
      <c r="C136" s="8"/>
      <c r="D136" s="124">
        <f t="shared" si="2"/>
        <v>0</v>
      </c>
      <c r="E136" s="8"/>
      <c r="F136" s="8"/>
      <c r="G136" s="124">
        <f t="shared" si="3"/>
        <v>0</v>
      </c>
      <c r="H136" s="8"/>
      <c r="I136" s="124"/>
      <c r="J136" s="8"/>
      <c r="K136" s="8"/>
      <c r="L136" s="9"/>
    </row>
    <row r="137" spans="1:12" ht="47.25">
      <c r="A137" s="16" t="s">
        <v>523</v>
      </c>
      <c r="B137" s="7" t="s">
        <v>255</v>
      </c>
      <c r="C137" s="8"/>
      <c r="D137" s="124">
        <f t="shared" si="2"/>
        <v>0</v>
      </c>
      <c r="E137" s="8"/>
      <c r="F137" s="8"/>
      <c r="G137" s="124">
        <f t="shared" si="3"/>
        <v>0</v>
      </c>
      <c r="H137" s="8"/>
      <c r="I137" s="124"/>
      <c r="J137" s="8"/>
      <c r="K137" s="8"/>
      <c r="L137" s="9"/>
    </row>
    <row r="138" spans="1:12" ht="15.75">
      <c r="A138" s="16" t="s">
        <v>524</v>
      </c>
      <c r="B138" s="132" t="s">
        <v>256</v>
      </c>
      <c r="C138" s="133">
        <f>C139+C140+C146</f>
        <v>10</v>
      </c>
      <c r="D138" s="124">
        <f t="shared" si="2"/>
        <v>6</v>
      </c>
      <c r="E138" s="133">
        <f>E139+E140+E146</f>
        <v>0</v>
      </c>
      <c r="F138" s="133">
        <f>F139+F140+F146</f>
        <v>0</v>
      </c>
      <c r="G138" s="124">
        <f t="shared" si="3"/>
        <v>6</v>
      </c>
      <c r="H138" s="133">
        <f>H139+H140+H146</f>
        <v>0</v>
      </c>
      <c r="I138" s="133">
        <f>I139+I140+I146</f>
        <v>0</v>
      </c>
      <c r="J138" s="133">
        <f>J139+J140+J146</f>
        <v>0</v>
      </c>
      <c r="K138" s="133">
        <f>K139+K140+K146</f>
        <v>0</v>
      </c>
      <c r="L138" s="134">
        <f>L139+L140+L146</f>
        <v>6</v>
      </c>
    </row>
    <row r="139" spans="1:12" ht="15.75">
      <c r="A139" s="16" t="s">
        <v>525</v>
      </c>
      <c r="B139" s="20" t="s">
        <v>257</v>
      </c>
      <c r="C139" s="14"/>
      <c r="D139" s="124">
        <f t="shared" si="2"/>
        <v>0</v>
      </c>
      <c r="E139" s="14"/>
      <c r="F139" s="14"/>
      <c r="G139" s="124">
        <f t="shared" si="3"/>
        <v>0</v>
      </c>
      <c r="H139" s="14"/>
      <c r="I139" s="124"/>
      <c r="J139" s="14"/>
      <c r="K139" s="14"/>
      <c r="L139" s="15"/>
    </row>
    <row r="140" spans="1:12" ht="15.75">
      <c r="A140" s="16" t="s">
        <v>526</v>
      </c>
      <c r="B140" s="20" t="s">
        <v>258</v>
      </c>
      <c r="C140" s="14">
        <f>C142+C143+C144+C145</f>
        <v>10</v>
      </c>
      <c r="D140" s="124">
        <f aca="true" t="shared" si="4" ref="D140:D203">E140+F140+G140</f>
        <v>6</v>
      </c>
      <c r="E140" s="14">
        <f>E142+E143+E144+E145</f>
        <v>0</v>
      </c>
      <c r="F140" s="14">
        <f>F142+F143+F144+F145</f>
        <v>0</v>
      </c>
      <c r="G140" s="124">
        <f aca="true" t="shared" si="5" ref="G140:G203">H140+I140+J140+K140+L140</f>
        <v>6</v>
      </c>
      <c r="H140" s="14">
        <f>H142+H143+H144+H145</f>
        <v>0</v>
      </c>
      <c r="I140" s="14">
        <f>I142+I143+I144+I145</f>
        <v>0</v>
      </c>
      <c r="J140" s="14">
        <f>J142+J143+J144+J145</f>
        <v>0</v>
      </c>
      <c r="K140" s="14">
        <f>K142+K143+K144+K145</f>
        <v>0</v>
      </c>
      <c r="L140" s="15">
        <f>L142+L143+L144+L145</f>
        <v>6</v>
      </c>
    </row>
    <row r="141" spans="1:12" ht="15.75">
      <c r="A141" s="16"/>
      <c r="B141" s="13" t="s">
        <v>144</v>
      </c>
      <c r="C141" s="14"/>
      <c r="D141" s="124"/>
      <c r="E141" s="14"/>
      <c r="F141" s="14"/>
      <c r="G141" s="124"/>
      <c r="H141" s="14"/>
      <c r="I141" s="124"/>
      <c r="J141" s="14"/>
      <c r="K141" s="14"/>
      <c r="L141" s="15"/>
    </row>
    <row r="142" spans="1:12" ht="15.75">
      <c r="A142" s="16" t="s">
        <v>527</v>
      </c>
      <c r="B142" s="7" t="s">
        <v>259</v>
      </c>
      <c r="C142" s="8">
        <v>10</v>
      </c>
      <c r="D142" s="124">
        <f t="shared" si="4"/>
        <v>6</v>
      </c>
      <c r="E142" s="8"/>
      <c r="F142" s="8"/>
      <c r="G142" s="124">
        <f t="shared" si="5"/>
        <v>6</v>
      </c>
      <c r="H142" s="8"/>
      <c r="I142" s="124"/>
      <c r="J142" s="8"/>
      <c r="K142" s="8"/>
      <c r="L142" s="9">
        <v>6</v>
      </c>
    </row>
    <row r="143" spans="1:12" ht="15.75">
      <c r="A143" s="16" t="s">
        <v>528</v>
      </c>
      <c r="B143" s="7" t="s">
        <v>260</v>
      </c>
      <c r="C143" s="8"/>
      <c r="D143" s="124">
        <f t="shared" si="4"/>
        <v>0</v>
      </c>
      <c r="E143" s="8"/>
      <c r="F143" s="8"/>
      <c r="G143" s="124">
        <f t="shared" si="5"/>
        <v>0</v>
      </c>
      <c r="H143" s="8"/>
      <c r="I143" s="124"/>
      <c r="J143" s="8"/>
      <c r="K143" s="8"/>
      <c r="L143" s="9"/>
    </row>
    <row r="144" spans="1:12" ht="15.75">
      <c r="A144" s="16" t="s">
        <v>529</v>
      </c>
      <c r="B144" s="7" t="s">
        <v>261</v>
      </c>
      <c r="C144" s="8"/>
      <c r="D144" s="124">
        <f t="shared" si="4"/>
        <v>0</v>
      </c>
      <c r="E144" s="8"/>
      <c r="F144" s="8"/>
      <c r="G144" s="124">
        <f t="shared" si="5"/>
        <v>0</v>
      </c>
      <c r="H144" s="8"/>
      <c r="I144" s="124"/>
      <c r="J144" s="8"/>
      <c r="K144" s="8"/>
      <c r="L144" s="9"/>
    </row>
    <row r="145" spans="1:12" ht="47.25">
      <c r="A145" s="16" t="s">
        <v>530</v>
      </c>
      <c r="B145" s="7" t="s">
        <v>262</v>
      </c>
      <c r="C145" s="8"/>
      <c r="D145" s="124">
        <f t="shared" si="4"/>
        <v>0</v>
      </c>
      <c r="E145" s="8"/>
      <c r="F145" s="8"/>
      <c r="G145" s="124">
        <f t="shared" si="5"/>
        <v>0</v>
      </c>
      <c r="H145" s="8"/>
      <c r="I145" s="124"/>
      <c r="J145" s="8"/>
      <c r="K145" s="8"/>
      <c r="L145" s="9"/>
    </row>
    <row r="146" spans="1:12" ht="15.75">
      <c r="A146" s="16" t="s">
        <v>531</v>
      </c>
      <c r="B146" s="20" t="s">
        <v>263</v>
      </c>
      <c r="C146" s="14"/>
      <c r="D146" s="124">
        <f t="shared" si="4"/>
        <v>0</v>
      </c>
      <c r="E146" s="14"/>
      <c r="F146" s="14"/>
      <c r="G146" s="124">
        <f t="shared" si="5"/>
        <v>0</v>
      </c>
      <c r="H146" s="14"/>
      <c r="I146" s="124"/>
      <c r="J146" s="14"/>
      <c r="K146" s="14"/>
      <c r="L146" s="15"/>
    </row>
    <row r="147" spans="1:12" ht="31.5">
      <c r="A147" s="18" t="s">
        <v>532</v>
      </c>
      <c r="B147" s="145" t="s">
        <v>264</v>
      </c>
      <c r="C147" s="146">
        <f>C148+C149</f>
        <v>0</v>
      </c>
      <c r="D147" s="124">
        <f t="shared" si="4"/>
        <v>0</v>
      </c>
      <c r="E147" s="146">
        <f>E148+E149</f>
        <v>0</v>
      </c>
      <c r="F147" s="146">
        <f>F148+F149</f>
        <v>0</v>
      </c>
      <c r="G147" s="124">
        <f t="shared" si="5"/>
        <v>0</v>
      </c>
      <c r="H147" s="146">
        <f>H148+H149</f>
        <v>0</v>
      </c>
      <c r="I147" s="146">
        <f>I148+I149</f>
        <v>0</v>
      </c>
      <c r="J147" s="146">
        <f>J148+J149</f>
        <v>0</v>
      </c>
      <c r="K147" s="146">
        <f>K148+K149</f>
        <v>0</v>
      </c>
      <c r="L147" s="147">
        <f>L148+L149</f>
        <v>0</v>
      </c>
    </row>
    <row r="148" spans="1:12" ht="47.25">
      <c r="A148" s="18" t="s">
        <v>533</v>
      </c>
      <c r="B148" s="20" t="s">
        <v>265</v>
      </c>
      <c r="C148" s="14"/>
      <c r="D148" s="124">
        <f t="shared" si="4"/>
        <v>0</v>
      </c>
      <c r="E148" s="14"/>
      <c r="F148" s="14"/>
      <c r="G148" s="124">
        <f t="shared" si="5"/>
        <v>0</v>
      </c>
      <c r="H148" s="14"/>
      <c r="I148" s="124"/>
      <c r="J148" s="14"/>
      <c r="K148" s="14"/>
      <c r="L148" s="15"/>
    </row>
    <row r="149" spans="1:12" ht="15.75">
      <c r="A149" s="18" t="s">
        <v>534</v>
      </c>
      <c r="B149" s="141" t="s">
        <v>266</v>
      </c>
      <c r="C149" s="8"/>
      <c r="D149" s="124">
        <f t="shared" si="4"/>
        <v>0</v>
      </c>
      <c r="E149" s="8"/>
      <c r="F149" s="8"/>
      <c r="G149" s="124">
        <f t="shared" si="5"/>
        <v>0</v>
      </c>
      <c r="H149" s="8"/>
      <c r="I149" s="124"/>
      <c r="J149" s="8"/>
      <c r="K149" s="8"/>
      <c r="L149" s="9"/>
    </row>
    <row r="150" spans="1:12" ht="78.75">
      <c r="A150" s="16" t="s">
        <v>535</v>
      </c>
      <c r="B150" s="145" t="s">
        <v>267</v>
      </c>
      <c r="C150" s="146"/>
      <c r="D150" s="124">
        <f t="shared" si="4"/>
        <v>0</v>
      </c>
      <c r="E150" s="146"/>
      <c r="F150" s="146"/>
      <c r="G150" s="124">
        <f t="shared" si="5"/>
        <v>0</v>
      </c>
      <c r="H150" s="146"/>
      <c r="I150" s="124"/>
      <c r="J150" s="146"/>
      <c r="K150" s="146"/>
      <c r="L150" s="147"/>
    </row>
    <row r="151" spans="1:12" ht="94.5">
      <c r="A151" s="16" t="s">
        <v>536</v>
      </c>
      <c r="B151" s="145" t="s">
        <v>268</v>
      </c>
      <c r="C151" s="146">
        <f>C152+C159</f>
        <v>430</v>
      </c>
      <c r="D151" s="124">
        <f t="shared" si="4"/>
        <v>234.6</v>
      </c>
      <c r="E151" s="146">
        <f>E152+E159</f>
        <v>0</v>
      </c>
      <c r="F151" s="146">
        <f>F152+F159</f>
        <v>0</v>
      </c>
      <c r="G151" s="124">
        <f t="shared" si="5"/>
        <v>234.6</v>
      </c>
      <c r="H151" s="146">
        <f>H152+H159</f>
        <v>0</v>
      </c>
      <c r="I151" s="146">
        <f>I152+I159</f>
        <v>0</v>
      </c>
      <c r="J151" s="146">
        <f>J152+J159</f>
        <v>0</v>
      </c>
      <c r="K151" s="146">
        <f>K152+K159</f>
        <v>0</v>
      </c>
      <c r="L151" s="147">
        <f>L152+L159</f>
        <v>234.6</v>
      </c>
    </row>
    <row r="152" spans="1:12" ht="31.5">
      <c r="A152" s="18" t="s">
        <v>537</v>
      </c>
      <c r="B152" s="132" t="s">
        <v>269</v>
      </c>
      <c r="C152" s="133">
        <f>C153+C154+C155+C156+C157+C158</f>
        <v>230</v>
      </c>
      <c r="D152" s="124">
        <f t="shared" si="4"/>
        <v>40</v>
      </c>
      <c r="E152" s="133">
        <f>E153+E154+E155+E156+E157+E158</f>
        <v>0</v>
      </c>
      <c r="F152" s="133">
        <f>F153+F154+F155+F156+F157+F158</f>
        <v>0</v>
      </c>
      <c r="G152" s="124">
        <f t="shared" si="5"/>
        <v>40</v>
      </c>
      <c r="H152" s="133">
        <f>H153+H154+H155+H156+H157+H158</f>
        <v>0</v>
      </c>
      <c r="I152" s="133">
        <f>I153+I154+I155+I156+I157+I158</f>
        <v>0</v>
      </c>
      <c r="J152" s="133">
        <f>J153+J154+J155+J156+J157+J158</f>
        <v>0</v>
      </c>
      <c r="K152" s="133">
        <f>K153+K154+K155+K156+K157+K158</f>
        <v>0</v>
      </c>
      <c r="L152" s="134">
        <f>L153+L154+L155+L156+L157+L158</f>
        <v>40</v>
      </c>
    </row>
    <row r="153" spans="1:12" ht="15.75">
      <c r="A153" s="18" t="s">
        <v>538</v>
      </c>
      <c r="B153" s="7" t="s">
        <v>270</v>
      </c>
      <c r="C153" s="8">
        <v>200</v>
      </c>
      <c r="D153" s="124">
        <f t="shared" si="4"/>
        <v>25</v>
      </c>
      <c r="E153" s="8"/>
      <c r="F153" s="8"/>
      <c r="G153" s="124">
        <f t="shared" si="5"/>
        <v>25</v>
      </c>
      <c r="H153" s="8"/>
      <c r="I153" s="124"/>
      <c r="J153" s="8"/>
      <c r="K153" s="8"/>
      <c r="L153" s="9">
        <v>25</v>
      </c>
    </row>
    <row r="154" spans="1:12" ht="15.75">
      <c r="A154" s="18" t="s">
        <v>539</v>
      </c>
      <c r="B154" s="13" t="s">
        <v>271</v>
      </c>
      <c r="C154" s="14"/>
      <c r="D154" s="124">
        <f t="shared" si="4"/>
        <v>0</v>
      </c>
      <c r="E154" s="14"/>
      <c r="F154" s="14"/>
      <c r="G154" s="124">
        <f t="shared" si="5"/>
        <v>0</v>
      </c>
      <c r="H154" s="14"/>
      <c r="I154" s="124"/>
      <c r="J154" s="14"/>
      <c r="K154" s="14"/>
      <c r="L154" s="15"/>
    </row>
    <row r="155" spans="1:12" ht="31.5">
      <c r="A155" s="18" t="s">
        <v>540</v>
      </c>
      <c r="B155" s="7" t="s">
        <v>272</v>
      </c>
      <c r="C155" s="8">
        <v>10</v>
      </c>
      <c r="D155" s="124">
        <f t="shared" si="4"/>
        <v>3</v>
      </c>
      <c r="E155" s="8"/>
      <c r="F155" s="8"/>
      <c r="G155" s="124">
        <f t="shared" si="5"/>
        <v>3</v>
      </c>
      <c r="H155" s="8"/>
      <c r="I155" s="124"/>
      <c r="J155" s="8"/>
      <c r="K155" s="8"/>
      <c r="L155" s="9">
        <v>3</v>
      </c>
    </row>
    <row r="156" spans="1:12" ht="31.5">
      <c r="A156" s="18" t="s">
        <v>541</v>
      </c>
      <c r="B156" s="7" t="s">
        <v>273</v>
      </c>
      <c r="C156" s="8">
        <v>20</v>
      </c>
      <c r="D156" s="124">
        <f t="shared" si="4"/>
        <v>12</v>
      </c>
      <c r="E156" s="8"/>
      <c r="F156" s="8"/>
      <c r="G156" s="124">
        <f t="shared" si="5"/>
        <v>12</v>
      </c>
      <c r="H156" s="8"/>
      <c r="I156" s="124"/>
      <c r="J156" s="8"/>
      <c r="K156" s="8"/>
      <c r="L156" s="9">
        <v>12</v>
      </c>
    </row>
    <row r="157" spans="1:12" ht="15.75">
      <c r="A157" s="18" t="s">
        <v>542</v>
      </c>
      <c r="B157" s="7" t="s">
        <v>274</v>
      </c>
      <c r="C157" s="8"/>
      <c r="D157" s="124">
        <f t="shared" si="4"/>
        <v>0</v>
      </c>
      <c r="E157" s="8"/>
      <c r="F157" s="8"/>
      <c r="G157" s="124">
        <f t="shared" si="5"/>
        <v>0</v>
      </c>
      <c r="H157" s="8"/>
      <c r="I157" s="124"/>
      <c r="J157" s="8"/>
      <c r="K157" s="8"/>
      <c r="L157" s="9"/>
    </row>
    <row r="158" spans="1:12" ht="47.25">
      <c r="A158" s="18" t="s">
        <v>543</v>
      </c>
      <c r="B158" s="7" t="s">
        <v>275</v>
      </c>
      <c r="C158" s="8"/>
      <c r="D158" s="124">
        <f t="shared" si="4"/>
        <v>0</v>
      </c>
      <c r="E158" s="8"/>
      <c r="F158" s="8"/>
      <c r="G158" s="124">
        <f t="shared" si="5"/>
        <v>0</v>
      </c>
      <c r="H158" s="8"/>
      <c r="I158" s="124"/>
      <c r="J158" s="8"/>
      <c r="K158" s="8"/>
      <c r="L158" s="9"/>
    </row>
    <row r="159" spans="1:12" ht="47.25">
      <c r="A159" s="18" t="s">
        <v>544</v>
      </c>
      <c r="B159" s="132" t="s">
        <v>276</v>
      </c>
      <c r="C159" s="133">
        <f>C160+C161+C162+C163</f>
        <v>200</v>
      </c>
      <c r="D159" s="124">
        <f t="shared" si="4"/>
        <v>194.6</v>
      </c>
      <c r="E159" s="133">
        <f>E160+E161+E162+E163</f>
        <v>0</v>
      </c>
      <c r="F159" s="133">
        <f>F160+F161+F162+F163</f>
        <v>0</v>
      </c>
      <c r="G159" s="124">
        <f t="shared" si="5"/>
        <v>194.6</v>
      </c>
      <c r="H159" s="133">
        <f>H160+H161+H162+H163</f>
        <v>0</v>
      </c>
      <c r="I159" s="133">
        <f>I160+I161+I162+I163</f>
        <v>0</v>
      </c>
      <c r="J159" s="133">
        <f>J160+J161+J162+J163</f>
        <v>0</v>
      </c>
      <c r="K159" s="133">
        <f>K160+K161+K162+K163</f>
        <v>0</v>
      </c>
      <c r="L159" s="134">
        <f>L160+L161+L162+L163</f>
        <v>194.6</v>
      </c>
    </row>
    <row r="160" spans="1:12" ht="63">
      <c r="A160" s="18" t="s">
        <v>545</v>
      </c>
      <c r="B160" s="13" t="s">
        <v>277</v>
      </c>
      <c r="C160" s="14">
        <v>200</v>
      </c>
      <c r="D160" s="124">
        <f t="shared" si="4"/>
        <v>194.6</v>
      </c>
      <c r="E160" s="14"/>
      <c r="F160" s="14"/>
      <c r="G160" s="124">
        <f t="shared" si="5"/>
        <v>194.6</v>
      </c>
      <c r="H160" s="14"/>
      <c r="I160" s="124"/>
      <c r="J160" s="14"/>
      <c r="K160" s="14"/>
      <c r="L160" s="15">
        <v>194.6</v>
      </c>
    </row>
    <row r="161" spans="1:12" ht="15.75">
      <c r="A161" s="18" t="s">
        <v>546</v>
      </c>
      <c r="B161" s="7" t="s">
        <v>278</v>
      </c>
      <c r="C161" s="8"/>
      <c r="D161" s="124">
        <f t="shared" si="4"/>
        <v>0</v>
      </c>
      <c r="E161" s="8"/>
      <c r="F161" s="8"/>
      <c r="G161" s="124">
        <f t="shared" si="5"/>
        <v>0</v>
      </c>
      <c r="H161" s="8"/>
      <c r="I161" s="124"/>
      <c r="J161" s="8"/>
      <c r="K161" s="8"/>
      <c r="L161" s="9"/>
    </row>
    <row r="162" spans="1:12" ht="15.75">
      <c r="A162" s="18" t="s">
        <v>547</v>
      </c>
      <c r="B162" s="7" t="s">
        <v>279</v>
      </c>
      <c r="C162" s="8"/>
      <c r="D162" s="124">
        <f t="shared" si="4"/>
        <v>0</v>
      </c>
      <c r="E162" s="8"/>
      <c r="F162" s="8"/>
      <c r="G162" s="124">
        <f t="shared" si="5"/>
        <v>0</v>
      </c>
      <c r="H162" s="8"/>
      <c r="I162" s="124"/>
      <c r="J162" s="8"/>
      <c r="K162" s="8"/>
      <c r="L162" s="9"/>
    </row>
    <row r="163" spans="1:12" ht="15.75">
      <c r="A163" s="18" t="s">
        <v>548</v>
      </c>
      <c r="B163" s="13" t="s">
        <v>185</v>
      </c>
      <c r="C163" s="14"/>
      <c r="D163" s="124">
        <f t="shared" si="4"/>
        <v>0</v>
      </c>
      <c r="E163" s="14"/>
      <c r="F163" s="14"/>
      <c r="G163" s="124">
        <f t="shared" si="5"/>
        <v>0</v>
      </c>
      <c r="H163" s="14"/>
      <c r="I163" s="124"/>
      <c r="J163" s="14"/>
      <c r="K163" s="14"/>
      <c r="L163" s="15"/>
    </row>
    <row r="164" spans="1:12" ht="15.75">
      <c r="A164" s="18" t="s">
        <v>549</v>
      </c>
      <c r="B164" s="149" t="s">
        <v>280</v>
      </c>
      <c r="C164" s="146">
        <f>C165+C166+C167+C168</f>
        <v>70</v>
      </c>
      <c r="D164" s="124">
        <f t="shared" si="4"/>
        <v>68.8</v>
      </c>
      <c r="E164" s="146">
        <f>E165+E166+E167+E168</f>
        <v>0</v>
      </c>
      <c r="F164" s="146">
        <f>F165+F166+F167+F168</f>
        <v>0</v>
      </c>
      <c r="G164" s="124">
        <f t="shared" si="5"/>
        <v>68.8</v>
      </c>
      <c r="H164" s="146">
        <f>H165+H166+H167+H168</f>
        <v>0</v>
      </c>
      <c r="I164" s="146">
        <f>I165+I166+I167+I168</f>
        <v>0</v>
      </c>
      <c r="J164" s="146">
        <f>J165+J166+J167+J168</f>
        <v>0</v>
      </c>
      <c r="K164" s="146">
        <f>K165+K166+K167+K168</f>
        <v>0</v>
      </c>
      <c r="L164" s="147">
        <f>L165+L166+L167+L168</f>
        <v>68.8</v>
      </c>
    </row>
    <row r="165" spans="1:12" ht="78.75">
      <c r="A165" s="18" t="s">
        <v>550</v>
      </c>
      <c r="B165" s="19" t="s">
        <v>281</v>
      </c>
      <c r="C165" s="11">
        <v>70</v>
      </c>
      <c r="D165" s="124">
        <f t="shared" si="4"/>
        <v>68.8</v>
      </c>
      <c r="E165" s="11"/>
      <c r="F165" s="11"/>
      <c r="G165" s="124">
        <f t="shared" si="5"/>
        <v>68.8</v>
      </c>
      <c r="H165" s="11"/>
      <c r="I165" s="124"/>
      <c r="J165" s="11"/>
      <c r="K165" s="11"/>
      <c r="L165" s="12">
        <v>68.8</v>
      </c>
    </row>
    <row r="166" spans="1:12" ht="47.25">
      <c r="A166" s="18" t="s">
        <v>551</v>
      </c>
      <c r="B166" s="19" t="s">
        <v>282</v>
      </c>
      <c r="C166" s="11"/>
      <c r="D166" s="124">
        <f t="shared" si="4"/>
        <v>0</v>
      </c>
      <c r="E166" s="11"/>
      <c r="F166" s="11"/>
      <c r="G166" s="124">
        <f t="shared" si="5"/>
        <v>0</v>
      </c>
      <c r="H166" s="11"/>
      <c r="I166" s="124"/>
      <c r="J166" s="11"/>
      <c r="K166" s="11"/>
      <c r="L166" s="12"/>
    </row>
    <row r="167" spans="1:12" ht="15.75">
      <c r="A167" s="18" t="s">
        <v>552</v>
      </c>
      <c r="B167" s="19" t="s">
        <v>283</v>
      </c>
      <c r="C167" s="11"/>
      <c r="D167" s="124">
        <f t="shared" si="4"/>
        <v>0</v>
      </c>
      <c r="E167" s="11"/>
      <c r="F167" s="11"/>
      <c r="G167" s="124">
        <f t="shared" si="5"/>
        <v>0</v>
      </c>
      <c r="H167" s="11"/>
      <c r="I167" s="124"/>
      <c r="J167" s="11"/>
      <c r="K167" s="11"/>
      <c r="L167" s="12"/>
    </row>
    <row r="168" spans="1:12" ht="15.75">
      <c r="A168" s="18" t="s">
        <v>553</v>
      </c>
      <c r="B168" s="19" t="s">
        <v>185</v>
      </c>
      <c r="C168" s="11"/>
      <c r="D168" s="124">
        <f t="shared" si="4"/>
        <v>0</v>
      </c>
      <c r="E168" s="11"/>
      <c r="F168" s="11"/>
      <c r="G168" s="124">
        <f t="shared" si="5"/>
        <v>0</v>
      </c>
      <c r="H168" s="11"/>
      <c r="I168" s="124"/>
      <c r="J168" s="11"/>
      <c r="K168" s="11"/>
      <c r="L168" s="12"/>
    </row>
    <row r="169" spans="1:12" ht="47.25">
      <c r="A169" s="18" t="s">
        <v>554</v>
      </c>
      <c r="B169" s="149" t="s">
        <v>284</v>
      </c>
      <c r="C169" s="146">
        <f>C170+C171+C172</f>
        <v>20</v>
      </c>
      <c r="D169" s="124">
        <f t="shared" si="4"/>
        <v>15</v>
      </c>
      <c r="E169" s="146">
        <f>E170+E171+E172</f>
        <v>0</v>
      </c>
      <c r="F169" s="146">
        <f>F170+F171+F172</f>
        <v>0</v>
      </c>
      <c r="G169" s="124">
        <f t="shared" si="5"/>
        <v>15</v>
      </c>
      <c r="H169" s="146">
        <f>H170+H171+H172</f>
        <v>0</v>
      </c>
      <c r="I169" s="146">
        <f>I170+I171+I172</f>
        <v>0</v>
      </c>
      <c r="J169" s="146">
        <f>J170+J171+J172</f>
        <v>0</v>
      </c>
      <c r="K169" s="146">
        <f>K170+K171+K172</f>
        <v>0</v>
      </c>
      <c r="L169" s="147">
        <f>L170+L171+L172</f>
        <v>15</v>
      </c>
    </row>
    <row r="170" spans="1:12" ht="47.25">
      <c r="A170" s="18" t="s">
        <v>555</v>
      </c>
      <c r="B170" s="150" t="s">
        <v>285</v>
      </c>
      <c r="C170" s="14"/>
      <c r="D170" s="124">
        <f t="shared" si="4"/>
        <v>0</v>
      </c>
      <c r="E170" s="14"/>
      <c r="F170" s="14"/>
      <c r="G170" s="124">
        <f t="shared" si="5"/>
        <v>0</v>
      </c>
      <c r="H170" s="14"/>
      <c r="I170" s="124"/>
      <c r="J170" s="14"/>
      <c r="K170" s="14"/>
      <c r="L170" s="15"/>
    </row>
    <row r="171" spans="1:12" ht="78.75">
      <c r="A171" s="18" t="s">
        <v>556</v>
      </c>
      <c r="B171" s="150" t="s">
        <v>286</v>
      </c>
      <c r="C171" s="14">
        <v>20</v>
      </c>
      <c r="D171" s="124">
        <f t="shared" si="4"/>
        <v>15</v>
      </c>
      <c r="E171" s="14"/>
      <c r="F171" s="14"/>
      <c r="G171" s="124">
        <f t="shared" si="5"/>
        <v>15</v>
      </c>
      <c r="H171" s="14"/>
      <c r="I171" s="124"/>
      <c r="J171" s="14"/>
      <c r="K171" s="14"/>
      <c r="L171" s="15">
        <v>15</v>
      </c>
    </row>
    <row r="172" spans="1:12" ht="15.75">
      <c r="A172" s="18" t="s">
        <v>557</v>
      </c>
      <c r="B172" s="150" t="s">
        <v>287</v>
      </c>
      <c r="C172" s="14"/>
      <c r="D172" s="124">
        <f t="shared" si="4"/>
        <v>0</v>
      </c>
      <c r="E172" s="14"/>
      <c r="F172" s="14"/>
      <c r="G172" s="124">
        <f t="shared" si="5"/>
        <v>0</v>
      </c>
      <c r="H172" s="14"/>
      <c r="I172" s="124"/>
      <c r="J172" s="14"/>
      <c r="K172" s="14"/>
      <c r="L172" s="15"/>
    </row>
    <row r="173" spans="1:12" ht="47.25">
      <c r="A173" s="18" t="s">
        <v>558</v>
      </c>
      <c r="B173" s="149" t="s">
        <v>288</v>
      </c>
      <c r="C173" s="146">
        <f>C174+C179</f>
        <v>0</v>
      </c>
      <c r="D173" s="124">
        <f t="shared" si="4"/>
        <v>0</v>
      </c>
      <c r="E173" s="146">
        <f>E174+E179</f>
        <v>0</v>
      </c>
      <c r="F173" s="146">
        <f>F174+F179</f>
        <v>0</v>
      </c>
      <c r="G173" s="124">
        <f t="shared" si="5"/>
        <v>0</v>
      </c>
      <c r="H173" s="146">
        <f>H174+H179</f>
        <v>0</v>
      </c>
      <c r="I173" s="146">
        <f>I174+I179</f>
        <v>0</v>
      </c>
      <c r="J173" s="146">
        <f>J174+J179</f>
        <v>0</v>
      </c>
      <c r="K173" s="146">
        <f>K174+K179</f>
        <v>0</v>
      </c>
      <c r="L173" s="147">
        <f>L174+L179</f>
        <v>0</v>
      </c>
    </row>
    <row r="174" spans="1:12" ht="15.75">
      <c r="A174" s="18" t="s">
        <v>559</v>
      </c>
      <c r="B174" s="150" t="s">
        <v>289</v>
      </c>
      <c r="C174" s="14">
        <f>C176+C177+C178</f>
        <v>0</v>
      </c>
      <c r="D174" s="124">
        <f t="shared" si="4"/>
        <v>0</v>
      </c>
      <c r="E174" s="14">
        <f>E176+E177+E178</f>
        <v>0</v>
      </c>
      <c r="F174" s="14">
        <f>F176+F177+F178</f>
        <v>0</v>
      </c>
      <c r="G174" s="124">
        <f t="shared" si="5"/>
        <v>0</v>
      </c>
      <c r="H174" s="14">
        <f>H176+H177+H178</f>
        <v>0</v>
      </c>
      <c r="I174" s="14">
        <f>I176+I177+I178</f>
        <v>0</v>
      </c>
      <c r="J174" s="14">
        <f>J176+J177+J178</f>
        <v>0</v>
      </c>
      <c r="K174" s="14">
        <f>K176+K177+K178</f>
        <v>0</v>
      </c>
      <c r="L174" s="15">
        <f>L176+L177+L178</f>
        <v>0</v>
      </c>
    </row>
    <row r="175" spans="1:12" ht="15.75">
      <c r="A175" s="18"/>
      <c r="B175" s="151" t="s">
        <v>148</v>
      </c>
      <c r="C175" s="14"/>
      <c r="D175" s="124"/>
      <c r="E175" s="14"/>
      <c r="F175" s="14"/>
      <c r="G175" s="124"/>
      <c r="H175" s="14"/>
      <c r="I175" s="124"/>
      <c r="J175" s="14"/>
      <c r="K175" s="14"/>
      <c r="L175" s="15"/>
    </row>
    <row r="176" spans="1:12" ht="31.5">
      <c r="A176" s="18" t="s">
        <v>560</v>
      </c>
      <c r="B176" s="152" t="s">
        <v>290</v>
      </c>
      <c r="C176" s="127"/>
      <c r="D176" s="124">
        <f t="shared" si="4"/>
        <v>0</v>
      </c>
      <c r="E176" s="127"/>
      <c r="F176" s="127"/>
      <c r="G176" s="124">
        <f t="shared" si="5"/>
        <v>0</v>
      </c>
      <c r="H176" s="127"/>
      <c r="I176" s="124"/>
      <c r="J176" s="127"/>
      <c r="K176" s="127"/>
      <c r="L176" s="137"/>
    </row>
    <row r="177" spans="1:12" ht="47.25">
      <c r="A177" s="18" t="s">
        <v>561</v>
      </c>
      <c r="B177" s="152" t="s">
        <v>291</v>
      </c>
      <c r="C177" s="127"/>
      <c r="D177" s="124">
        <f t="shared" si="4"/>
        <v>0</v>
      </c>
      <c r="E177" s="127"/>
      <c r="F177" s="127"/>
      <c r="G177" s="124">
        <f t="shared" si="5"/>
        <v>0</v>
      </c>
      <c r="H177" s="127"/>
      <c r="I177" s="124"/>
      <c r="J177" s="127"/>
      <c r="K177" s="127"/>
      <c r="L177" s="137"/>
    </row>
    <row r="178" spans="1:12" ht="63">
      <c r="A178" s="18" t="s">
        <v>562</v>
      </c>
      <c r="B178" s="153" t="s">
        <v>292</v>
      </c>
      <c r="C178" s="8"/>
      <c r="D178" s="124">
        <f t="shared" si="4"/>
        <v>0</v>
      </c>
      <c r="E178" s="8"/>
      <c r="F178" s="8"/>
      <c r="G178" s="124">
        <f t="shared" si="5"/>
        <v>0</v>
      </c>
      <c r="H178" s="8"/>
      <c r="I178" s="124"/>
      <c r="J178" s="8"/>
      <c r="K178" s="8"/>
      <c r="L178" s="9"/>
    </row>
    <row r="179" spans="1:12" ht="15.75">
      <c r="A179" s="18" t="s">
        <v>563</v>
      </c>
      <c r="B179" s="150" t="s">
        <v>293</v>
      </c>
      <c r="C179" s="14"/>
      <c r="D179" s="124">
        <f t="shared" si="4"/>
        <v>0</v>
      </c>
      <c r="E179" s="14"/>
      <c r="F179" s="14"/>
      <c r="G179" s="124">
        <f t="shared" si="5"/>
        <v>0</v>
      </c>
      <c r="H179" s="14"/>
      <c r="I179" s="124"/>
      <c r="J179" s="14"/>
      <c r="K179" s="14"/>
      <c r="L179" s="15"/>
    </row>
    <row r="180" spans="1:12" ht="63">
      <c r="A180" s="18" t="s">
        <v>564</v>
      </c>
      <c r="B180" s="149" t="s">
        <v>294</v>
      </c>
      <c r="C180" s="146">
        <f>C181+C182+C183+C184</f>
        <v>260</v>
      </c>
      <c r="D180" s="124">
        <f t="shared" si="4"/>
        <v>253</v>
      </c>
      <c r="E180" s="146">
        <f>E181+E182+E183+E184</f>
        <v>0</v>
      </c>
      <c r="F180" s="146">
        <f>F181+F182+F183+F184</f>
        <v>0</v>
      </c>
      <c r="G180" s="124">
        <f t="shared" si="5"/>
        <v>253</v>
      </c>
      <c r="H180" s="146">
        <f>H181+H182+H183+H184</f>
        <v>0</v>
      </c>
      <c r="I180" s="146">
        <f>I181+I182+I183+I184</f>
        <v>0</v>
      </c>
      <c r="J180" s="146">
        <f>J181+J182+J183+J184</f>
        <v>0</v>
      </c>
      <c r="K180" s="146">
        <f>K181+K182+K183+K184</f>
        <v>0</v>
      </c>
      <c r="L180" s="147">
        <f>L181+L182+L183+L184</f>
        <v>253</v>
      </c>
    </row>
    <row r="181" spans="1:12" ht="15.75">
      <c r="A181" s="18" t="s">
        <v>565</v>
      </c>
      <c r="B181" s="150" t="s">
        <v>295</v>
      </c>
      <c r="C181" s="14">
        <v>60</v>
      </c>
      <c r="D181" s="124">
        <f t="shared" si="4"/>
        <v>55</v>
      </c>
      <c r="E181" s="14"/>
      <c r="F181" s="14"/>
      <c r="G181" s="124">
        <f t="shared" si="5"/>
        <v>55</v>
      </c>
      <c r="H181" s="14"/>
      <c r="I181" s="124"/>
      <c r="J181" s="14"/>
      <c r="K181" s="14"/>
      <c r="L181" s="15">
        <v>55</v>
      </c>
    </row>
    <row r="182" spans="1:12" ht="31.5">
      <c r="A182" s="18" t="s">
        <v>566</v>
      </c>
      <c r="B182" s="154" t="s">
        <v>296</v>
      </c>
      <c r="C182" s="8">
        <v>200</v>
      </c>
      <c r="D182" s="124">
        <f t="shared" si="4"/>
        <v>198</v>
      </c>
      <c r="E182" s="8"/>
      <c r="F182" s="8"/>
      <c r="G182" s="124">
        <f t="shared" si="5"/>
        <v>198</v>
      </c>
      <c r="H182" s="8"/>
      <c r="I182" s="124"/>
      <c r="J182" s="8"/>
      <c r="K182" s="8"/>
      <c r="L182" s="9">
        <v>198</v>
      </c>
    </row>
    <row r="183" spans="1:12" ht="47.25">
      <c r="A183" s="18" t="s">
        <v>567</v>
      </c>
      <c r="B183" s="150" t="s">
        <v>297</v>
      </c>
      <c r="C183" s="14"/>
      <c r="D183" s="124">
        <f t="shared" si="4"/>
        <v>0</v>
      </c>
      <c r="E183" s="14"/>
      <c r="F183" s="14"/>
      <c r="G183" s="124">
        <f t="shared" si="5"/>
        <v>0</v>
      </c>
      <c r="H183" s="14"/>
      <c r="I183" s="124"/>
      <c r="J183" s="14"/>
      <c r="K183" s="14"/>
      <c r="L183" s="15"/>
    </row>
    <row r="184" spans="1:12" ht="15.75">
      <c r="A184" s="18" t="s">
        <v>568</v>
      </c>
      <c r="B184" s="150" t="s">
        <v>185</v>
      </c>
      <c r="C184" s="14"/>
      <c r="D184" s="124">
        <f t="shared" si="4"/>
        <v>0</v>
      </c>
      <c r="E184" s="14"/>
      <c r="F184" s="14"/>
      <c r="G184" s="124">
        <f t="shared" si="5"/>
        <v>0</v>
      </c>
      <c r="H184" s="14"/>
      <c r="I184" s="124"/>
      <c r="J184" s="14"/>
      <c r="K184" s="14"/>
      <c r="L184" s="15"/>
    </row>
    <row r="185" spans="1:12" ht="47.25">
      <c r="A185" s="18" t="s">
        <v>569</v>
      </c>
      <c r="B185" s="149" t="s">
        <v>298</v>
      </c>
      <c r="C185" s="146">
        <f>C186+C187+C188</f>
        <v>400</v>
      </c>
      <c r="D185" s="124">
        <f t="shared" si="4"/>
        <v>396</v>
      </c>
      <c r="E185" s="146">
        <f>E186+E187+E188</f>
        <v>0</v>
      </c>
      <c r="F185" s="146">
        <f>F186+F187+F188</f>
        <v>0</v>
      </c>
      <c r="G185" s="124">
        <f t="shared" si="5"/>
        <v>396</v>
      </c>
      <c r="H185" s="146">
        <f>H186+H187+H188</f>
        <v>0</v>
      </c>
      <c r="I185" s="146">
        <f>I186+I187+I188</f>
        <v>0</v>
      </c>
      <c r="J185" s="146">
        <f>J186+J187+J188</f>
        <v>0</v>
      </c>
      <c r="K185" s="146">
        <f>K186+K187+K188</f>
        <v>0</v>
      </c>
      <c r="L185" s="147">
        <f>L186+L187+L188</f>
        <v>396</v>
      </c>
    </row>
    <row r="186" spans="1:12" ht="15.75">
      <c r="A186" s="18" t="s">
        <v>570</v>
      </c>
      <c r="B186" s="20" t="s">
        <v>299</v>
      </c>
      <c r="C186" s="14">
        <v>200</v>
      </c>
      <c r="D186" s="124">
        <f t="shared" si="4"/>
        <v>198</v>
      </c>
      <c r="E186" s="14"/>
      <c r="F186" s="14"/>
      <c r="G186" s="124">
        <f t="shared" si="5"/>
        <v>198</v>
      </c>
      <c r="H186" s="14"/>
      <c r="I186" s="124"/>
      <c r="J186" s="14"/>
      <c r="K186" s="14"/>
      <c r="L186" s="15">
        <v>198</v>
      </c>
    </row>
    <row r="187" spans="1:12" ht="94.5">
      <c r="A187" s="18" t="s">
        <v>571</v>
      </c>
      <c r="B187" s="141" t="s">
        <v>300</v>
      </c>
      <c r="C187" s="8">
        <v>200</v>
      </c>
      <c r="D187" s="124">
        <f t="shared" si="4"/>
        <v>198</v>
      </c>
      <c r="E187" s="8"/>
      <c r="F187" s="8"/>
      <c r="G187" s="124">
        <f t="shared" si="5"/>
        <v>198</v>
      </c>
      <c r="H187" s="8"/>
      <c r="I187" s="124"/>
      <c r="J187" s="8"/>
      <c r="K187" s="8"/>
      <c r="L187" s="9">
        <v>198</v>
      </c>
    </row>
    <row r="188" spans="1:12" ht="15.75">
      <c r="A188" s="18" t="s">
        <v>572</v>
      </c>
      <c r="B188" s="141" t="s">
        <v>185</v>
      </c>
      <c r="C188" s="8"/>
      <c r="D188" s="124">
        <f t="shared" si="4"/>
        <v>0</v>
      </c>
      <c r="E188" s="8"/>
      <c r="F188" s="8"/>
      <c r="G188" s="124">
        <f t="shared" si="5"/>
        <v>0</v>
      </c>
      <c r="H188" s="8"/>
      <c r="I188" s="124"/>
      <c r="J188" s="8"/>
      <c r="K188" s="8"/>
      <c r="L188" s="9"/>
    </row>
    <row r="189" spans="1:12" ht="63">
      <c r="A189" s="18" t="s">
        <v>573</v>
      </c>
      <c r="B189" s="145" t="s">
        <v>301</v>
      </c>
      <c r="C189" s="146">
        <f>C190+C191+C192+C193</f>
        <v>200</v>
      </c>
      <c r="D189" s="124">
        <f t="shared" si="4"/>
        <v>198</v>
      </c>
      <c r="E189" s="146">
        <f>E190+E191+E192+E193</f>
        <v>0</v>
      </c>
      <c r="F189" s="146">
        <f>F190+F191+F192+F193</f>
        <v>0</v>
      </c>
      <c r="G189" s="124">
        <f t="shared" si="5"/>
        <v>198</v>
      </c>
      <c r="H189" s="146">
        <f>H190+H191+H192+H193</f>
        <v>0</v>
      </c>
      <c r="I189" s="146">
        <f>I190+I191+I192+I193</f>
        <v>0</v>
      </c>
      <c r="J189" s="146">
        <f>J190+J191+J192+J193</f>
        <v>0</v>
      </c>
      <c r="K189" s="146">
        <f>K190+K191+K192+K193</f>
        <v>0</v>
      </c>
      <c r="L189" s="147">
        <f>L190+L191+L192+L193</f>
        <v>198</v>
      </c>
    </row>
    <row r="190" spans="1:12" ht="31.5">
      <c r="A190" s="18" t="s">
        <v>574</v>
      </c>
      <c r="B190" s="20" t="s">
        <v>302</v>
      </c>
      <c r="C190" s="14">
        <v>200</v>
      </c>
      <c r="D190" s="124">
        <f t="shared" si="4"/>
        <v>198</v>
      </c>
      <c r="E190" s="14"/>
      <c r="F190" s="14"/>
      <c r="G190" s="124">
        <f t="shared" si="5"/>
        <v>198</v>
      </c>
      <c r="H190" s="14"/>
      <c r="I190" s="124"/>
      <c r="J190" s="14"/>
      <c r="K190" s="14"/>
      <c r="L190" s="15">
        <v>198</v>
      </c>
    </row>
    <row r="191" spans="1:12" ht="15.75">
      <c r="A191" s="18" t="s">
        <v>575</v>
      </c>
      <c r="B191" s="20" t="s">
        <v>303</v>
      </c>
      <c r="C191" s="14"/>
      <c r="D191" s="124">
        <f t="shared" si="4"/>
        <v>0</v>
      </c>
      <c r="E191" s="14"/>
      <c r="F191" s="14"/>
      <c r="G191" s="124">
        <f t="shared" si="5"/>
        <v>0</v>
      </c>
      <c r="H191" s="14"/>
      <c r="I191" s="124"/>
      <c r="J191" s="14"/>
      <c r="K191" s="14"/>
      <c r="L191" s="15"/>
    </row>
    <row r="192" spans="1:12" ht="47.25">
      <c r="A192" s="18" t="s">
        <v>576</v>
      </c>
      <c r="B192" s="20" t="s">
        <v>304</v>
      </c>
      <c r="C192" s="14"/>
      <c r="D192" s="124">
        <f t="shared" si="4"/>
        <v>0</v>
      </c>
      <c r="E192" s="14"/>
      <c r="F192" s="14"/>
      <c r="G192" s="124">
        <f t="shared" si="5"/>
        <v>0</v>
      </c>
      <c r="H192" s="14"/>
      <c r="I192" s="124"/>
      <c r="J192" s="14"/>
      <c r="K192" s="14"/>
      <c r="L192" s="15"/>
    </row>
    <row r="193" spans="1:12" ht="15.75">
      <c r="A193" s="18" t="s">
        <v>577</v>
      </c>
      <c r="B193" s="20" t="s">
        <v>185</v>
      </c>
      <c r="C193" s="14"/>
      <c r="D193" s="124">
        <f t="shared" si="4"/>
        <v>0</v>
      </c>
      <c r="E193" s="14"/>
      <c r="F193" s="14"/>
      <c r="G193" s="124">
        <f t="shared" si="5"/>
        <v>0</v>
      </c>
      <c r="H193" s="14"/>
      <c r="I193" s="124"/>
      <c r="J193" s="14"/>
      <c r="K193" s="14"/>
      <c r="L193" s="15"/>
    </row>
    <row r="194" spans="1:12" ht="47.25">
      <c r="A194" s="18" t="s">
        <v>578</v>
      </c>
      <c r="B194" s="145" t="s">
        <v>305</v>
      </c>
      <c r="C194" s="146">
        <f>C195+C196+C197+C198+C199</f>
        <v>300</v>
      </c>
      <c r="D194" s="124">
        <f t="shared" si="4"/>
        <v>288</v>
      </c>
      <c r="E194" s="146">
        <f>E195+E196+E197+E198+E199</f>
        <v>0</v>
      </c>
      <c r="F194" s="146">
        <f>F195+F196+F197+F198+F199</f>
        <v>0</v>
      </c>
      <c r="G194" s="124">
        <f t="shared" si="5"/>
        <v>288</v>
      </c>
      <c r="H194" s="146">
        <f>H195+H196+H197+H198+H199</f>
        <v>0</v>
      </c>
      <c r="I194" s="146">
        <f>I195+I196+I197+I198+I199</f>
        <v>0</v>
      </c>
      <c r="J194" s="146">
        <f>J195+J196+J197+J198+J199</f>
        <v>0</v>
      </c>
      <c r="K194" s="146">
        <f>K195+K196+K197+K198+K199</f>
        <v>0</v>
      </c>
      <c r="L194" s="147">
        <f>L195+L196+L197+L198+L199</f>
        <v>288</v>
      </c>
    </row>
    <row r="195" spans="1:12" ht="31.5">
      <c r="A195" s="18" t="s">
        <v>579</v>
      </c>
      <c r="B195" s="20" t="s">
        <v>306</v>
      </c>
      <c r="C195" s="14">
        <v>100</v>
      </c>
      <c r="D195" s="124">
        <f t="shared" si="4"/>
        <v>90</v>
      </c>
      <c r="E195" s="14"/>
      <c r="F195" s="14"/>
      <c r="G195" s="124">
        <f t="shared" si="5"/>
        <v>90</v>
      </c>
      <c r="H195" s="14"/>
      <c r="I195" s="124"/>
      <c r="J195" s="14"/>
      <c r="K195" s="14"/>
      <c r="L195" s="15">
        <v>90</v>
      </c>
    </row>
    <row r="196" spans="1:12" ht="47.25">
      <c r="A196" s="18" t="s">
        <v>580</v>
      </c>
      <c r="B196" s="132" t="s">
        <v>307</v>
      </c>
      <c r="C196" s="133"/>
      <c r="D196" s="124">
        <f t="shared" si="4"/>
        <v>0</v>
      </c>
      <c r="E196" s="133"/>
      <c r="F196" s="133"/>
      <c r="G196" s="124">
        <f t="shared" si="5"/>
        <v>0</v>
      </c>
      <c r="H196" s="133"/>
      <c r="I196" s="124"/>
      <c r="J196" s="133"/>
      <c r="K196" s="133"/>
      <c r="L196" s="134"/>
    </row>
    <row r="197" spans="1:12" ht="47.25">
      <c r="A197" s="18" t="s">
        <v>581</v>
      </c>
      <c r="B197" s="20" t="s">
        <v>308</v>
      </c>
      <c r="C197" s="14"/>
      <c r="D197" s="124">
        <f t="shared" si="4"/>
        <v>0</v>
      </c>
      <c r="E197" s="14"/>
      <c r="F197" s="14"/>
      <c r="G197" s="124">
        <f t="shared" si="5"/>
        <v>0</v>
      </c>
      <c r="H197" s="14"/>
      <c r="I197" s="124"/>
      <c r="J197" s="14"/>
      <c r="K197" s="14"/>
      <c r="L197" s="15"/>
    </row>
    <row r="198" spans="1:12" ht="63">
      <c r="A198" s="18" t="s">
        <v>582</v>
      </c>
      <c r="B198" s="132" t="s">
        <v>0</v>
      </c>
      <c r="C198" s="133">
        <v>200</v>
      </c>
      <c r="D198" s="124">
        <f t="shared" si="4"/>
        <v>198</v>
      </c>
      <c r="E198" s="133"/>
      <c r="F198" s="133"/>
      <c r="G198" s="124">
        <f t="shared" si="5"/>
        <v>198</v>
      </c>
      <c r="H198" s="133"/>
      <c r="I198" s="124"/>
      <c r="J198" s="133"/>
      <c r="K198" s="133"/>
      <c r="L198" s="134">
        <v>198</v>
      </c>
    </row>
    <row r="199" spans="1:12" ht="15.75">
      <c r="A199" s="18" t="s">
        <v>583</v>
      </c>
      <c r="B199" s="20" t="s">
        <v>185</v>
      </c>
      <c r="C199" s="14"/>
      <c r="D199" s="124">
        <f t="shared" si="4"/>
        <v>0</v>
      </c>
      <c r="E199" s="14"/>
      <c r="F199" s="14"/>
      <c r="G199" s="124">
        <f t="shared" si="5"/>
        <v>0</v>
      </c>
      <c r="H199" s="14"/>
      <c r="I199" s="124"/>
      <c r="J199" s="14"/>
      <c r="K199" s="14"/>
      <c r="L199" s="15"/>
    </row>
    <row r="200" spans="1:12" ht="31.5">
      <c r="A200" s="18" t="s">
        <v>584</v>
      </c>
      <c r="B200" s="149" t="s">
        <v>1</v>
      </c>
      <c r="C200" s="146">
        <f>C201+C203</f>
        <v>0</v>
      </c>
      <c r="D200" s="124">
        <f t="shared" si="4"/>
        <v>0</v>
      </c>
      <c r="E200" s="146">
        <f>E201+E203</f>
        <v>0</v>
      </c>
      <c r="F200" s="146">
        <f>F201+F203</f>
        <v>0</v>
      </c>
      <c r="G200" s="124">
        <f t="shared" si="5"/>
        <v>0</v>
      </c>
      <c r="H200" s="146">
        <f>H201+H203</f>
        <v>0</v>
      </c>
      <c r="I200" s="146">
        <f>I201+I203</f>
        <v>0</v>
      </c>
      <c r="J200" s="146">
        <f>J201+J203</f>
        <v>0</v>
      </c>
      <c r="K200" s="146">
        <f>K201+K203</f>
        <v>0</v>
      </c>
      <c r="L200" s="147">
        <f>L201+L203</f>
        <v>0</v>
      </c>
    </row>
    <row r="201" spans="1:12" ht="31.5">
      <c r="A201" s="18" t="s">
        <v>585</v>
      </c>
      <c r="B201" s="132" t="s">
        <v>2</v>
      </c>
      <c r="C201" s="133"/>
      <c r="D201" s="124">
        <f t="shared" si="4"/>
        <v>0</v>
      </c>
      <c r="E201" s="133"/>
      <c r="F201" s="133"/>
      <c r="G201" s="124">
        <f t="shared" si="5"/>
        <v>0</v>
      </c>
      <c r="H201" s="133"/>
      <c r="I201" s="124"/>
      <c r="J201" s="133"/>
      <c r="K201" s="133"/>
      <c r="L201" s="134"/>
    </row>
    <row r="202" spans="1:12" ht="15.75">
      <c r="A202" s="18" t="s">
        <v>586</v>
      </c>
      <c r="B202" s="132" t="s">
        <v>3</v>
      </c>
      <c r="C202" s="133"/>
      <c r="D202" s="124">
        <f t="shared" si="4"/>
        <v>0</v>
      </c>
      <c r="E202" s="133"/>
      <c r="F202" s="133"/>
      <c r="G202" s="124">
        <f t="shared" si="5"/>
        <v>0</v>
      </c>
      <c r="H202" s="133"/>
      <c r="I202" s="124"/>
      <c r="J202" s="133"/>
      <c r="K202" s="133"/>
      <c r="L202" s="134"/>
    </row>
    <row r="203" spans="1:12" ht="63">
      <c r="A203" s="18" t="s">
        <v>587</v>
      </c>
      <c r="B203" s="20" t="s">
        <v>4</v>
      </c>
      <c r="C203" s="14"/>
      <c r="D203" s="124">
        <f t="shared" si="4"/>
        <v>0</v>
      </c>
      <c r="E203" s="14"/>
      <c r="F203" s="14"/>
      <c r="G203" s="124">
        <f t="shared" si="5"/>
        <v>0</v>
      </c>
      <c r="H203" s="14"/>
      <c r="I203" s="124"/>
      <c r="J203" s="14"/>
      <c r="K203" s="14"/>
      <c r="L203" s="15"/>
    </row>
    <row r="204" spans="1:12" ht="78.75">
      <c r="A204" s="18" t="s">
        <v>588</v>
      </c>
      <c r="B204" s="145" t="s">
        <v>5</v>
      </c>
      <c r="C204" s="146">
        <f>C205+C206</f>
        <v>4.2</v>
      </c>
      <c r="D204" s="124">
        <f aca="true" t="shared" si="6" ref="D204:D267">E204+F204+G204</f>
        <v>4.2</v>
      </c>
      <c r="E204" s="146">
        <f>E205+E206</f>
        <v>0</v>
      </c>
      <c r="F204" s="146">
        <f>F205+F206</f>
        <v>0</v>
      </c>
      <c r="G204" s="124">
        <f aca="true" t="shared" si="7" ref="G204:G267">H204+I204+J204+K204+L204</f>
        <v>4.2</v>
      </c>
      <c r="H204" s="146">
        <f>H205+H206</f>
        <v>0</v>
      </c>
      <c r="I204" s="146">
        <f>I205+I206</f>
        <v>0</v>
      </c>
      <c r="J204" s="146">
        <f>J205+J206</f>
        <v>0</v>
      </c>
      <c r="K204" s="146">
        <f>K205+K206</f>
        <v>0</v>
      </c>
      <c r="L204" s="147">
        <f>L205+L206</f>
        <v>4.2</v>
      </c>
    </row>
    <row r="205" spans="1:12" ht="15.75">
      <c r="A205" s="18" t="s">
        <v>589</v>
      </c>
      <c r="B205" s="20" t="s">
        <v>6</v>
      </c>
      <c r="C205" s="14">
        <v>4.2</v>
      </c>
      <c r="D205" s="124">
        <f t="shared" si="6"/>
        <v>4.2</v>
      </c>
      <c r="E205" s="14"/>
      <c r="F205" s="14"/>
      <c r="G205" s="124">
        <f t="shared" si="7"/>
        <v>4.2</v>
      </c>
      <c r="H205" s="14"/>
      <c r="I205" s="124"/>
      <c r="J205" s="14"/>
      <c r="K205" s="14"/>
      <c r="L205" s="15">
        <v>4.2</v>
      </c>
    </row>
    <row r="206" spans="1:12" ht="94.5">
      <c r="A206" s="18" t="s">
        <v>590</v>
      </c>
      <c r="B206" s="141" t="s">
        <v>7</v>
      </c>
      <c r="C206" s="127"/>
      <c r="D206" s="124">
        <f t="shared" si="6"/>
        <v>0</v>
      </c>
      <c r="E206" s="127"/>
      <c r="F206" s="127"/>
      <c r="G206" s="124">
        <f t="shared" si="7"/>
        <v>0</v>
      </c>
      <c r="H206" s="127"/>
      <c r="I206" s="124"/>
      <c r="J206" s="127"/>
      <c r="K206" s="127"/>
      <c r="L206" s="137"/>
    </row>
    <row r="207" spans="1:12" ht="31.5">
      <c r="A207" s="16" t="s">
        <v>591</v>
      </c>
      <c r="B207" s="129" t="s">
        <v>8</v>
      </c>
      <c r="C207" s="130">
        <f>C208+C209+C210+C211+C212+C213+C214</f>
        <v>3925</v>
      </c>
      <c r="D207" s="124">
        <f t="shared" si="6"/>
        <v>1417.8</v>
      </c>
      <c r="E207" s="130">
        <f>E208+E209+E210+E211+E212+E213+E214</f>
        <v>0</v>
      </c>
      <c r="F207" s="130">
        <f>F208+F209+F210+F211+F212+F213+F214</f>
        <v>0</v>
      </c>
      <c r="G207" s="124">
        <f t="shared" si="7"/>
        <v>1417.8</v>
      </c>
      <c r="H207" s="130">
        <f>H208+H209+H210+H211+H212+H213+H214</f>
        <v>0</v>
      </c>
      <c r="I207" s="130">
        <f>I208+I209+I210+I211+I212+I213+I214</f>
        <v>0</v>
      </c>
      <c r="J207" s="130">
        <f>J208+J209+J210+J211+J212+J213+J214</f>
        <v>0</v>
      </c>
      <c r="K207" s="130">
        <f>K208+K209+K210+K211+K212+K213+K214</f>
        <v>1417.8</v>
      </c>
      <c r="L207" s="131">
        <f>L208+L209+L210+L211+L212+L213+L214</f>
        <v>0</v>
      </c>
    </row>
    <row r="208" spans="1:12" ht="15.75">
      <c r="A208" s="16" t="s">
        <v>592</v>
      </c>
      <c r="B208" s="141" t="s">
        <v>9</v>
      </c>
      <c r="C208" s="8">
        <v>3000</v>
      </c>
      <c r="D208" s="124">
        <f t="shared" si="6"/>
        <v>939.1</v>
      </c>
      <c r="E208" s="8"/>
      <c r="F208" s="8"/>
      <c r="G208" s="124">
        <f t="shared" si="7"/>
        <v>939.1</v>
      </c>
      <c r="H208" s="8"/>
      <c r="I208" s="124"/>
      <c r="J208" s="8"/>
      <c r="K208" s="8">
        <v>939.1</v>
      </c>
      <c r="L208" s="9"/>
    </row>
    <row r="209" spans="1:12" ht="78.75">
      <c r="A209" s="16" t="s">
        <v>593</v>
      </c>
      <c r="B209" s="123" t="s">
        <v>10</v>
      </c>
      <c r="C209" s="127">
        <v>300</v>
      </c>
      <c r="D209" s="124">
        <f t="shared" si="6"/>
        <v>75.8</v>
      </c>
      <c r="E209" s="155"/>
      <c r="F209" s="155"/>
      <c r="G209" s="124">
        <f t="shared" si="7"/>
        <v>75.8</v>
      </c>
      <c r="H209" s="155"/>
      <c r="I209" s="124"/>
      <c r="J209" s="127"/>
      <c r="K209" s="155">
        <v>75.8</v>
      </c>
      <c r="L209" s="156"/>
    </row>
    <row r="210" spans="1:12" ht="31.5">
      <c r="A210" s="16" t="s">
        <v>594</v>
      </c>
      <c r="B210" s="123" t="s">
        <v>11</v>
      </c>
      <c r="C210" s="127"/>
      <c r="D210" s="124">
        <f t="shared" si="6"/>
        <v>0</v>
      </c>
      <c r="E210" s="127"/>
      <c r="F210" s="127"/>
      <c r="G210" s="124">
        <f t="shared" si="7"/>
        <v>0</v>
      </c>
      <c r="H210" s="127"/>
      <c r="I210" s="124"/>
      <c r="J210" s="127"/>
      <c r="K210" s="127"/>
      <c r="L210" s="137"/>
    </row>
    <row r="211" spans="1:12" ht="63">
      <c r="A211" s="16" t="s">
        <v>595</v>
      </c>
      <c r="B211" s="20" t="s">
        <v>12</v>
      </c>
      <c r="C211" s="14">
        <v>600</v>
      </c>
      <c r="D211" s="124">
        <f t="shared" si="6"/>
        <v>383.9</v>
      </c>
      <c r="E211" s="14"/>
      <c r="F211" s="14"/>
      <c r="G211" s="124">
        <f t="shared" si="7"/>
        <v>383.9</v>
      </c>
      <c r="H211" s="14"/>
      <c r="I211" s="124"/>
      <c r="J211" s="14"/>
      <c r="K211" s="14">
        <v>383.9</v>
      </c>
      <c r="L211" s="15"/>
    </row>
    <row r="212" spans="1:12" ht="15.75">
      <c r="A212" s="16" t="s">
        <v>596</v>
      </c>
      <c r="B212" s="123" t="s">
        <v>13</v>
      </c>
      <c r="C212" s="157">
        <v>25</v>
      </c>
      <c r="D212" s="124">
        <f t="shared" si="6"/>
        <v>19</v>
      </c>
      <c r="E212" s="157"/>
      <c r="F212" s="157"/>
      <c r="G212" s="124">
        <f t="shared" si="7"/>
        <v>19</v>
      </c>
      <c r="H212" s="157"/>
      <c r="I212" s="124"/>
      <c r="J212" s="157"/>
      <c r="K212" s="157">
        <v>19</v>
      </c>
      <c r="L212" s="158"/>
    </row>
    <row r="213" spans="1:12" ht="31.5">
      <c r="A213" s="16" t="s">
        <v>597</v>
      </c>
      <c r="B213" s="123" t="s">
        <v>14</v>
      </c>
      <c r="C213" s="127"/>
      <c r="D213" s="124">
        <f t="shared" si="6"/>
        <v>0</v>
      </c>
      <c r="E213" s="127"/>
      <c r="F213" s="127"/>
      <c r="G213" s="124">
        <f t="shared" si="7"/>
        <v>0</v>
      </c>
      <c r="H213" s="127"/>
      <c r="I213" s="124"/>
      <c r="J213" s="127"/>
      <c r="K213" s="127"/>
      <c r="L213" s="137"/>
    </row>
    <row r="214" spans="1:12" ht="15.75">
      <c r="A214" s="16" t="s">
        <v>598</v>
      </c>
      <c r="B214" s="123" t="s">
        <v>185</v>
      </c>
      <c r="C214" s="127"/>
      <c r="D214" s="124">
        <f t="shared" si="6"/>
        <v>0</v>
      </c>
      <c r="E214" s="127"/>
      <c r="F214" s="127"/>
      <c r="G214" s="124">
        <f t="shared" si="7"/>
        <v>0</v>
      </c>
      <c r="H214" s="127"/>
      <c r="I214" s="124"/>
      <c r="J214" s="127"/>
      <c r="K214" s="127"/>
      <c r="L214" s="137"/>
    </row>
    <row r="215" spans="1:12" ht="15.75">
      <c r="A215" s="16" t="s">
        <v>599</v>
      </c>
      <c r="B215" s="129" t="s">
        <v>15</v>
      </c>
      <c r="C215" s="130">
        <f>C217+C224+C225</f>
        <v>44422.8</v>
      </c>
      <c r="D215" s="124">
        <f t="shared" si="6"/>
        <v>7191</v>
      </c>
      <c r="E215" s="130">
        <f>E217+E224+E225</f>
        <v>6204.9</v>
      </c>
      <c r="F215" s="130">
        <f>F217+F224+F225</f>
        <v>788</v>
      </c>
      <c r="G215" s="124">
        <f t="shared" si="7"/>
        <v>198.1</v>
      </c>
      <c r="H215" s="130">
        <f>H217+H224+H225</f>
        <v>0</v>
      </c>
      <c r="I215" s="130">
        <f>I217+I224+I225</f>
        <v>0</v>
      </c>
      <c r="J215" s="130">
        <f>J217+J224+J225</f>
        <v>0</v>
      </c>
      <c r="K215" s="130">
        <f>K217+K224+K225</f>
        <v>0</v>
      </c>
      <c r="L215" s="131">
        <f>L217+L224+L225</f>
        <v>198.1</v>
      </c>
    </row>
    <row r="216" spans="1:12" ht="15.75">
      <c r="A216" s="16"/>
      <c r="B216" s="140" t="s">
        <v>148</v>
      </c>
      <c r="C216" s="130"/>
      <c r="D216" s="124"/>
      <c r="E216" s="130"/>
      <c r="F216" s="130"/>
      <c r="G216" s="124"/>
      <c r="H216" s="130"/>
      <c r="I216" s="124"/>
      <c r="J216" s="130"/>
      <c r="K216" s="130"/>
      <c r="L216" s="131"/>
    </row>
    <row r="217" spans="1:12" ht="47.25">
      <c r="A217" s="16" t="s">
        <v>600</v>
      </c>
      <c r="B217" s="129" t="s">
        <v>16</v>
      </c>
      <c r="C217" s="130">
        <f>C218+C219+C220+C221+C222+C223</f>
        <v>44422.8</v>
      </c>
      <c r="D217" s="124">
        <f t="shared" si="6"/>
        <v>7191</v>
      </c>
      <c r="E217" s="130">
        <f>E218+E219+E220+E221+E222+E223</f>
        <v>6204.9</v>
      </c>
      <c r="F217" s="130">
        <f>F218+F219+F220+F221+F222+F223</f>
        <v>788</v>
      </c>
      <c r="G217" s="124">
        <f t="shared" si="7"/>
        <v>198.1</v>
      </c>
      <c r="H217" s="130">
        <f>H218+H219+H220+H221+H222+H223</f>
        <v>0</v>
      </c>
      <c r="I217" s="130">
        <f>I218+I219+I220+I221+I222+I223</f>
        <v>0</v>
      </c>
      <c r="J217" s="130">
        <f>J218+J219+J220+J221+J222+J223</f>
        <v>0</v>
      </c>
      <c r="K217" s="130">
        <f>K218+K219+K220+K221+K222+K223</f>
        <v>0</v>
      </c>
      <c r="L217" s="131">
        <f>L218+L219+L220+L221+L222+L223</f>
        <v>198.1</v>
      </c>
    </row>
    <row r="218" spans="1:12" ht="47.25">
      <c r="A218" s="16" t="s">
        <v>601</v>
      </c>
      <c r="B218" s="7" t="s">
        <v>17</v>
      </c>
      <c r="C218" s="8"/>
      <c r="D218" s="124">
        <f t="shared" si="6"/>
        <v>0</v>
      </c>
      <c r="E218" s="8"/>
      <c r="F218" s="8"/>
      <c r="G218" s="124">
        <f t="shared" si="7"/>
        <v>0</v>
      </c>
      <c r="H218" s="8"/>
      <c r="I218" s="124"/>
      <c r="J218" s="8"/>
      <c r="K218" s="8"/>
      <c r="L218" s="9"/>
    </row>
    <row r="219" spans="1:12" ht="47.25">
      <c r="A219" s="16" t="s">
        <v>602</v>
      </c>
      <c r="B219" s="7" t="s">
        <v>18</v>
      </c>
      <c r="C219" s="8"/>
      <c r="D219" s="124">
        <f t="shared" si="6"/>
        <v>0</v>
      </c>
      <c r="E219" s="8"/>
      <c r="F219" s="8"/>
      <c r="G219" s="124">
        <f t="shared" si="7"/>
        <v>0</v>
      </c>
      <c r="H219" s="8"/>
      <c r="I219" s="124"/>
      <c r="J219" s="8"/>
      <c r="K219" s="8"/>
      <c r="L219" s="9"/>
    </row>
    <row r="220" spans="1:12" ht="47.25">
      <c r="A220" s="16" t="s">
        <v>603</v>
      </c>
      <c r="B220" s="7" t="s">
        <v>19</v>
      </c>
      <c r="C220" s="8">
        <v>12000</v>
      </c>
      <c r="D220" s="124">
        <f t="shared" si="6"/>
        <v>4691</v>
      </c>
      <c r="E220" s="8">
        <v>3704.9</v>
      </c>
      <c r="F220" s="8">
        <v>788</v>
      </c>
      <c r="G220" s="124">
        <f t="shared" si="7"/>
        <v>198.1</v>
      </c>
      <c r="H220" s="8"/>
      <c r="I220" s="124"/>
      <c r="J220" s="8"/>
      <c r="K220" s="8"/>
      <c r="L220" s="9">
        <v>198.1</v>
      </c>
    </row>
    <row r="221" spans="1:12" ht="78.75">
      <c r="A221" s="16" t="s">
        <v>604</v>
      </c>
      <c r="B221" s="7" t="s">
        <v>20</v>
      </c>
      <c r="C221" s="8">
        <v>32422.8</v>
      </c>
      <c r="D221" s="124">
        <f t="shared" si="6"/>
        <v>2500</v>
      </c>
      <c r="E221" s="8">
        <v>2500</v>
      </c>
      <c r="F221" s="8"/>
      <c r="G221" s="124">
        <f t="shared" si="7"/>
        <v>0</v>
      </c>
      <c r="H221" s="8"/>
      <c r="I221" s="124"/>
      <c r="J221" s="8"/>
      <c r="K221" s="8"/>
      <c r="L221" s="9"/>
    </row>
    <row r="222" spans="1:12" ht="47.25">
      <c r="A222" s="16" t="s">
        <v>605</v>
      </c>
      <c r="B222" s="7" t="s">
        <v>21</v>
      </c>
      <c r="C222" s="8"/>
      <c r="D222" s="124">
        <f t="shared" si="6"/>
        <v>0</v>
      </c>
      <c r="E222" s="8"/>
      <c r="F222" s="8"/>
      <c r="G222" s="124">
        <f t="shared" si="7"/>
        <v>0</v>
      </c>
      <c r="H222" s="8"/>
      <c r="I222" s="124"/>
      <c r="J222" s="8"/>
      <c r="K222" s="8"/>
      <c r="L222" s="9"/>
    </row>
    <row r="223" spans="1:12" ht="15.75">
      <c r="A223" s="16" t="s">
        <v>688</v>
      </c>
      <c r="B223" s="7" t="s">
        <v>185</v>
      </c>
      <c r="C223" s="8"/>
      <c r="D223" s="124">
        <f t="shared" si="6"/>
        <v>0</v>
      </c>
      <c r="E223" s="8"/>
      <c r="F223" s="8"/>
      <c r="G223" s="124">
        <f t="shared" si="7"/>
        <v>0</v>
      </c>
      <c r="H223" s="8"/>
      <c r="I223" s="124"/>
      <c r="J223" s="8"/>
      <c r="K223" s="8"/>
      <c r="L223" s="9"/>
    </row>
    <row r="224" spans="1:12" ht="15.75">
      <c r="A224" s="16" t="s">
        <v>606</v>
      </c>
      <c r="B224" s="20" t="s">
        <v>22</v>
      </c>
      <c r="C224" s="14"/>
      <c r="D224" s="124">
        <f t="shared" si="6"/>
        <v>0</v>
      </c>
      <c r="E224" s="14"/>
      <c r="F224" s="14"/>
      <c r="G224" s="124">
        <f t="shared" si="7"/>
        <v>0</v>
      </c>
      <c r="H224" s="14"/>
      <c r="I224" s="124"/>
      <c r="J224" s="14"/>
      <c r="K224" s="14"/>
      <c r="L224" s="15"/>
    </row>
    <row r="225" spans="1:12" ht="15.75">
      <c r="A225" s="16" t="s">
        <v>607</v>
      </c>
      <c r="B225" s="20" t="s">
        <v>185</v>
      </c>
      <c r="C225" s="14"/>
      <c r="D225" s="124">
        <f t="shared" si="6"/>
        <v>0</v>
      </c>
      <c r="E225" s="14"/>
      <c r="F225" s="14"/>
      <c r="G225" s="124">
        <f t="shared" si="7"/>
        <v>0</v>
      </c>
      <c r="H225" s="14"/>
      <c r="I225" s="124"/>
      <c r="J225" s="14"/>
      <c r="K225" s="14"/>
      <c r="L225" s="15"/>
    </row>
    <row r="226" spans="1:12" ht="126">
      <c r="A226" s="16" t="s">
        <v>608</v>
      </c>
      <c r="B226" s="129" t="s">
        <v>23</v>
      </c>
      <c r="C226" s="130">
        <f>C227+C228+C229</f>
        <v>50</v>
      </c>
      <c r="D226" s="124">
        <f t="shared" si="6"/>
        <v>34.3</v>
      </c>
      <c r="E226" s="130">
        <f>E227+E228+E229</f>
        <v>0</v>
      </c>
      <c r="F226" s="130">
        <f>F227+F228+F229</f>
        <v>0</v>
      </c>
      <c r="G226" s="124">
        <f t="shared" si="7"/>
        <v>34.3</v>
      </c>
      <c r="H226" s="130">
        <f>H227+H228+H229</f>
        <v>0</v>
      </c>
      <c r="I226" s="130">
        <f>I227+I228+I229</f>
        <v>0</v>
      </c>
      <c r="J226" s="130">
        <f>J227+J228+J229</f>
        <v>0</v>
      </c>
      <c r="K226" s="130">
        <f>K227+K228+K229</f>
        <v>0</v>
      </c>
      <c r="L226" s="131">
        <f>L227+L228+L229</f>
        <v>34.3</v>
      </c>
    </row>
    <row r="227" spans="1:12" ht="47.25">
      <c r="A227" s="16" t="s">
        <v>609</v>
      </c>
      <c r="B227" s="13" t="s">
        <v>24</v>
      </c>
      <c r="C227" s="159">
        <v>50</v>
      </c>
      <c r="D227" s="124">
        <f t="shared" si="6"/>
        <v>34.3</v>
      </c>
      <c r="E227" s="159"/>
      <c r="F227" s="159"/>
      <c r="G227" s="124">
        <f t="shared" si="7"/>
        <v>34.3</v>
      </c>
      <c r="H227" s="159"/>
      <c r="I227" s="124"/>
      <c r="J227" s="159"/>
      <c r="K227" s="159"/>
      <c r="L227" s="160">
        <v>34.3</v>
      </c>
    </row>
    <row r="228" spans="1:12" ht="47.25">
      <c r="A228" s="16" t="s">
        <v>610</v>
      </c>
      <c r="B228" s="13" t="s">
        <v>25</v>
      </c>
      <c r="C228" s="159"/>
      <c r="D228" s="124">
        <f t="shared" si="6"/>
        <v>0</v>
      </c>
      <c r="E228" s="159"/>
      <c r="F228" s="159"/>
      <c r="G228" s="124">
        <f t="shared" si="7"/>
        <v>0</v>
      </c>
      <c r="H228" s="159"/>
      <c r="I228" s="124"/>
      <c r="J228" s="159"/>
      <c r="K228" s="159"/>
      <c r="L228" s="160"/>
    </row>
    <row r="229" spans="1:12" ht="15.75">
      <c r="A229" s="16" t="s">
        <v>611</v>
      </c>
      <c r="B229" s="13" t="s">
        <v>185</v>
      </c>
      <c r="C229" s="159"/>
      <c r="D229" s="124">
        <f t="shared" si="6"/>
        <v>0</v>
      </c>
      <c r="E229" s="159"/>
      <c r="F229" s="159"/>
      <c r="G229" s="124">
        <f t="shared" si="7"/>
        <v>0</v>
      </c>
      <c r="H229" s="159"/>
      <c r="I229" s="124"/>
      <c r="J229" s="159"/>
      <c r="K229" s="159"/>
      <c r="L229" s="160"/>
    </row>
    <row r="230" spans="1:12" ht="31.5">
      <c r="A230" s="16" t="s">
        <v>612</v>
      </c>
      <c r="B230" s="129" t="s">
        <v>26</v>
      </c>
      <c r="C230" s="130">
        <f>C231+C232+C233+C234</f>
        <v>100</v>
      </c>
      <c r="D230" s="124">
        <f t="shared" si="6"/>
        <v>93.5</v>
      </c>
      <c r="E230" s="130">
        <f>E231+E232+E233+E234</f>
        <v>0</v>
      </c>
      <c r="F230" s="130">
        <f>F231+F232+F233+F234</f>
        <v>0</v>
      </c>
      <c r="G230" s="124">
        <f t="shared" si="7"/>
        <v>93.5</v>
      </c>
      <c r="H230" s="130">
        <f>H231+H232+H233+H234</f>
        <v>0</v>
      </c>
      <c r="I230" s="130">
        <f>I231+I232+I233+I234</f>
        <v>0</v>
      </c>
      <c r="J230" s="130">
        <f>J231+J232+J233+J234</f>
        <v>0</v>
      </c>
      <c r="K230" s="130">
        <f>K231+K232+K233+K234</f>
        <v>0</v>
      </c>
      <c r="L230" s="131">
        <f>L231+L232+L233+L234</f>
        <v>93.5</v>
      </c>
    </row>
    <row r="231" spans="1:12" ht="15.75">
      <c r="A231" s="16" t="s">
        <v>613</v>
      </c>
      <c r="B231" s="13" t="s">
        <v>27</v>
      </c>
      <c r="C231" s="14"/>
      <c r="D231" s="124">
        <f t="shared" si="6"/>
        <v>0</v>
      </c>
      <c r="E231" s="14"/>
      <c r="F231" s="14"/>
      <c r="G231" s="124">
        <f t="shared" si="7"/>
        <v>0</v>
      </c>
      <c r="H231" s="14"/>
      <c r="I231" s="124"/>
      <c r="J231" s="14"/>
      <c r="K231" s="14"/>
      <c r="L231" s="15"/>
    </row>
    <row r="232" spans="1:12" ht="31.5">
      <c r="A232" s="16" t="s">
        <v>614</v>
      </c>
      <c r="B232" s="13" t="s">
        <v>28</v>
      </c>
      <c r="C232" s="14">
        <v>100</v>
      </c>
      <c r="D232" s="124">
        <f t="shared" si="6"/>
        <v>93.5</v>
      </c>
      <c r="E232" s="14"/>
      <c r="F232" s="14"/>
      <c r="G232" s="124">
        <f t="shared" si="7"/>
        <v>93.5</v>
      </c>
      <c r="H232" s="14"/>
      <c r="I232" s="124"/>
      <c r="J232" s="14"/>
      <c r="K232" s="14"/>
      <c r="L232" s="15">
        <v>93.5</v>
      </c>
    </row>
    <row r="233" spans="1:12" ht="63">
      <c r="A233" s="16" t="s">
        <v>615</v>
      </c>
      <c r="B233" s="13" t="s">
        <v>29</v>
      </c>
      <c r="C233" s="14"/>
      <c r="D233" s="124">
        <f t="shared" si="6"/>
        <v>0</v>
      </c>
      <c r="E233" s="14"/>
      <c r="F233" s="14"/>
      <c r="G233" s="124">
        <f t="shared" si="7"/>
        <v>0</v>
      </c>
      <c r="H233" s="14"/>
      <c r="I233" s="124"/>
      <c r="J233" s="14"/>
      <c r="K233" s="14"/>
      <c r="L233" s="15"/>
    </row>
    <row r="234" spans="1:12" ht="15.75">
      <c r="A234" s="16" t="s">
        <v>616</v>
      </c>
      <c r="B234" s="13" t="s">
        <v>185</v>
      </c>
      <c r="C234" s="14"/>
      <c r="D234" s="124">
        <f t="shared" si="6"/>
        <v>0</v>
      </c>
      <c r="E234" s="14"/>
      <c r="F234" s="14"/>
      <c r="G234" s="124">
        <f t="shared" si="7"/>
        <v>0</v>
      </c>
      <c r="H234" s="14"/>
      <c r="I234" s="124"/>
      <c r="J234" s="14"/>
      <c r="K234" s="14"/>
      <c r="L234" s="15"/>
    </row>
    <row r="235" spans="1:12" ht="47.25">
      <c r="A235" s="16" t="s">
        <v>617</v>
      </c>
      <c r="B235" s="129" t="s">
        <v>30</v>
      </c>
      <c r="C235" s="130">
        <f>C236+C237+C238+C239+C240+C241+C242+C245</f>
        <v>470</v>
      </c>
      <c r="D235" s="124">
        <f t="shared" si="6"/>
        <v>388</v>
      </c>
      <c r="E235" s="130">
        <f>E236+E237+E238+E239+E240+E241+E242+E245</f>
        <v>0</v>
      </c>
      <c r="F235" s="130">
        <f>F236+F237+F238+F239+F240+F241+F242+F245</f>
        <v>128</v>
      </c>
      <c r="G235" s="124">
        <f t="shared" si="7"/>
        <v>260</v>
      </c>
      <c r="H235" s="130">
        <f>H236+H237+H238+H239+H240+H241+H242+H245</f>
        <v>0</v>
      </c>
      <c r="I235" s="130">
        <f>I236+I237+I238+I239+I240+I241+I242+I245</f>
        <v>0</v>
      </c>
      <c r="J235" s="130">
        <f>J236+J237+J238+J239+J240+J241+J242+J245</f>
        <v>0</v>
      </c>
      <c r="K235" s="130">
        <f>K236+K237+K238+K239+K240+K241+K242+K245</f>
        <v>187</v>
      </c>
      <c r="L235" s="131">
        <f>L236+L237+L238+L239+L240+L241+L242+L245</f>
        <v>73</v>
      </c>
    </row>
    <row r="236" spans="1:12" ht="31.5">
      <c r="A236" s="16" t="s">
        <v>618</v>
      </c>
      <c r="B236" s="13" t="s">
        <v>31</v>
      </c>
      <c r="C236" s="14"/>
      <c r="D236" s="124">
        <f t="shared" si="6"/>
        <v>0</v>
      </c>
      <c r="E236" s="14"/>
      <c r="F236" s="14"/>
      <c r="G236" s="124">
        <f t="shared" si="7"/>
        <v>0</v>
      </c>
      <c r="H236" s="14"/>
      <c r="I236" s="124"/>
      <c r="J236" s="14"/>
      <c r="K236" s="14"/>
      <c r="L236" s="15"/>
    </row>
    <row r="237" spans="1:12" ht="15.75">
      <c r="A237" s="16" t="s">
        <v>619</v>
      </c>
      <c r="B237" s="13" t="s">
        <v>32</v>
      </c>
      <c r="C237" s="14">
        <v>200</v>
      </c>
      <c r="D237" s="124">
        <f t="shared" si="6"/>
        <v>197</v>
      </c>
      <c r="E237" s="14"/>
      <c r="F237" s="14">
        <v>128</v>
      </c>
      <c r="G237" s="124">
        <f t="shared" si="7"/>
        <v>69</v>
      </c>
      <c r="H237" s="14"/>
      <c r="I237" s="124"/>
      <c r="J237" s="14"/>
      <c r="K237" s="14"/>
      <c r="L237" s="15">
        <v>69</v>
      </c>
    </row>
    <row r="238" spans="1:12" ht="15.75">
      <c r="A238" s="16" t="s">
        <v>620</v>
      </c>
      <c r="B238" s="13" t="s">
        <v>33</v>
      </c>
      <c r="C238" s="14"/>
      <c r="D238" s="124">
        <f t="shared" si="6"/>
        <v>0</v>
      </c>
      <c r="E238" s="14"/>
      <c r="F238" s="14"/>
      <c r="G238" s="124">
        <f t="shared" si="7"/>
        <v>0</v>
      </c>
      <c r="H238" s="14"/>
      <c r="I238" s="124"/>
      <c r="J238" s="14"/>
      <c r="K238" s="14"/>
      <c r="L238" s="15"/>
    </row>
    <row r="239" spans="1:12" ht="31.5">
      <c r="A239" s="16" t="s">
        <v>621</v>
      </c>
      <c r="B239" s="13" t="s">
        <v>34</v>
      </c>
      <c r="C239" s="14"/>
      <c r="D239" s="124">
        <f t="shared" si="6"/>
        <v>0</v>
      </c>
      <c r="E239" s="14"/>
      <c r="F239" s="14"/>
      <c r="G239" s="124">
        <f t="shared" si="7"/>
        <v>0</v>
      </c>
      <c r="H239" s="14"/>
      <c r="I239" s="124"/>
      <c r="J239" s="14"/>
      <c r="K239" s="14"/>
      <c r="L239" s="15"/>
    </row>
    <row r="240" spans="1:12" ht="31.5">
      <c r="A240" s="16" t="s">
        <v>622</v>
      </c>
      <c r="B240" s="13" t="s">
        <v>35</v>
      </c>
      <c r="C240" s="14"/>
      <c r="D240" s="124">
        <f t="shared" si="6"/>
        <v>0</v>
      </c>
      <c r="E240" s="14"/>
      <c r="F240" s="14"/>
      <c r="G240" s="124">
        <f t="shared" si="7"/>
        <v>0</v>
      </c>
      <c r="H240" s="14"/>
      <c r="I240" s="124"/>
      <c r="J240" s="14"/>
      <c r="K240" s="14"/>
      <c r="L240" s="15"/>
    </row>
    <row r="241" spans="1:12" ht="15.75">
      <c r="A241" s="16" t="s">
        <v>623</v>
      </c>
      <c r="B241" s="13" t="s">
        <v>185</v>
      </c>
      <c r="C241" s="14"/>
      <c r="D241" s="124">
        <f t="shared" si="6"/>
        <v>0</v>
      </c>
      <c r="E241" s="14"/>
      <c r="F241" s="14"/>
      <c r="G241" s="124">
        <f t="shared" si="7"/>
        <v>0</v>
      </c>
      <c r="H241" s="14"/>
      <c r="I241" s="124"/>
      <c r="J241" s="14"/>
      <c r="K241" s="14"/>
      <c r="L241" s="15"/>
    </row>
    <row r="242" spans="1:12" ht="63">
      <c r="A242" s="18" t="s">
        <v>624</v>
      </c>
      <c r="B242" s="132" t="s">
        <v>36</v>
      </c>
      <c r="C242" s="133">
        <f>C243+C244</f>
        <v>0</v>
      </c>
      <c r="D242" s="124">
        <f t="shared" si="6"/>
        <v>0</v>
      </c>
      <c r="E242" s="133">
        <f>E243+E244</f>
        <v>0</v>
      </c>
      <c r="F242" s="133">
        <f>F243+F244</f>
        <v>0</v>
      </c>
      <c r="G242" s="124">
        <f t="shared" si="7"/>
        <v>0</v>
      </c>
      <c r="H242" s="133">
        <f>H243+H244</f>
        <v>0</v>
      </c>
      <c r="I242" s="133">
        <f>I243+I244</f>
        <v>0</v>
      </c>
      <c r="J242" s="133">
        <f>J243+J244</f>
        <v>0</v>
      </c>
      <c r="K242" s="133">
        <f>K243+K244</f>
        <v>0</v>
      </c>
      <c r="L242" s="134">
        <f>L243+L244</f>
        <v>0</v>
      </c>
    </row>
    <row r="243" spans="1:12" ht="47.25">
      <c r="A243" s="18" t="s">
        <v>625</v>
      </c>
      <c r="B243" s="136" t="s">
        <v>37</v>
      </c>
      <c r="C243" s="127"/>
      <c r="D243" s="124">
        <f t="shared" si="6"/>
        <v>0</v>
      </c>
      <c r="E243" s="127"/>
      <c r="F243" s="127"/>
      <c r="G243" s="124">
        <f t="shared" si="7"/>
        <v>0</v>
      </c>
      <c r="H243" s="127"/>
      <c r="I243" s="124"/>
      <c r="J243" s="127"/>
      <c r="K243" s="127"/>
      <c r="L243" s="137"/>
    </row>
    <row r="244" spans="1:12" ht="78.75">
      <c r="A244" s="18" t="s">
        <v>626</v>
      </c>
      <c r="B244" s="13" t="s">
        <v>38</v>
      </c>
      <c r="C244" s="14"/>
      <c r="D244" s="124">
        <f t="shared" si="6"/>
        <v>0</v>
      </c>
      <c r="E244" s="14"/>
      <c r="F244" s="14"/>
      <c r="G244" s="124">
        <f t="shared" si="7"/>
        <v>0</v>
      </c>
      <c r="H244" s="14"/>
      <c r="I244" s="124"/>
      <c r="J244" s="14"/>
      <c r="K244" s="14"/>
      <c r="L244" s="15"/>
    </row>
    <row r="245" spans="1:12" ht="15.75">
      <c r="A245" s="18" t="s">
        <v>627</v>
      </c>
      <c r="B245" s="132" t="s">
        <v>39</v>
      </c>
      <c r="C245" s="133">
        <f>C246+C247</f>
        <v>270</v>
      </c>
      <c r="D245" s="124">
        <f t="shared" si="6"/>
        <v>191</v>
      </c>
      <c r="E245" s="133">
        <f>E246+E247</f>
        <v>0</v>
      </c>
      <c r="F245" s="133">
        <f>F246+F247</f>
        <v>0</v>
      </c>
      <c r="G245" s="124">
        <f t="shared" si="7"/>
        <v>191</v>
      </c>
      <c r="H245" s="133">
        <f>H246+H247</f>
        <v>0</v>
      </c>
      <c r="I245" s="133">
        <f>I246+I247</f>
        <v>0</v>
      </c>
      <c r="J245" s="133">
        <f>J246+J247</f>
        <v>0</v>
      </c>
      <c r="K245" s="133">
        <f>K246+K247</f>
        <v>187</v>
      </c>
      <c r="L245" s="134">
        <f>L246+L247</f>
        <v>4</v>
      </c>
    </row>
    <row r="246" spans="1:12" ht="31.5">
      <c r="A246" s="18" t="s">
        <v>628</v>
      </c>
      <c r="B246" s="13" t="s">
        <v>40</v>
      </c>
      <c r="C246" s="14">
        <v>200</v>
      </c>
      <c r="D246" s="124">
        <f t="shared" si="6"/>
        <v>121.3</v>
      </c>
      <c r="E246" s="14"/>
      <c r="F246" s="14"/>
      <c r="G246" s="124">
        <f t="shared" si="7"/>
        <v>121.3</v>
      </c>
      <c r="H246" s="14"/>
      <c r="I246" s="124"/>
      <c r="J246" s="14"/>
      <c r="K246" s="14">
        <v>121.3</v>
      </c>
      <c r="L246" s="15"/>
    </row>
    <row r="247" spans="1:12" ht="15.75">
      <c r="A247" s="18" t="s">
        <v>629</v>
      </c>
      <c r="B247" s="13" t="s">
        <v>41</v>
      </c>
      <c r="C247" s="14">
        <v>70</v>
      </c>
      <c r="D247" s="124">
        <f t="shared" si="6"/>
        <v>69.7</v>
      </c>
      <c r="E247" s="14"/>
      <c r="F247" s="14"/>
      <c r="G247" s="124">
        <f t="shared" si="7"/>
        <v>69.7</v>
      </c>
      <c r="H247" s="14"/>
      <c r="I247" s="124"/>
      <c r="J247" s="14"/>
      <c r="K247" s="14">
        <v>65.7</v>
      </c>
      <c r="L247" s="15">
        <v>4</v>
      </c>
    </row>
    <row r="248" spans="1:12" ht="15.75">
      <c r="A248" s="18"/>
      <c r="B248" s="7" t="s">
        <v>148</v>
      </c>
      <c r="C248" s="8"/>
      <c r="D248" s="124"/>
      <c r="E248" s="8"/>
      <c r="F248" s="8"/>
      <c r="G248" s="124">
        <f t="shared" si="7"/>
        <v>0</v>
      </c>
      <c r="H248" s="8"/>
      <c r="I248" s="124"/>
      <c r="J248" s="8"/>
      <c r="K248" s="8"/>
      <c r="L248" s="9"/>
    </row>
    <row r="249" spans="1:12" ht="31.5">
      <c r="A249" s="18" t="s">
        <v>630</v>
      </c>
      <c r="B249" s="136" t="s">
        <v>42</v>
      </c>
      <c r="C249" s="127">
        <v>5</v>
      </c>
      <c r="D249" s="124">
        <f t="shared" si="6"/>
        <v>4</v>
      </c>
      <c r="E249" s="127"/>
      <c r="F249" s="127"/>
      <c r="G249" s="124">
        <f t="shared" si="7"/>
        <v>4</v>
      </c>
      <c r="H249" s="127"/>
      <c r="I249" s="124"/>
      <c r="J249" s="127"/>
      <c r="K249" s="127"/>
      <c r="L249" s="137">
        <v>4</v>
      </c>
    </row>
    <row r="250" spans="1:12" ht="47.25">
      <c r="A250" s="16" t="s">
        <v>631</v>
      </c>
      <c r="B250" s="129" t="s">
        <v>43</v>
      </c>
      <c r="C250" s="130">
        <f>C251+C252+C253+C254</f>
        <v>0</v>
      </c>
      <c r="D250" s="124">
        <f t="shared" si="6"/>
        <v>0</v>
      </c>
      <c r="E250" s="130">
        <f>E251+E252+E253+E254</f>
        <v>0</v>
      </c>
      <c r="F250" s="130">
        <f>F251+F252+F253+F254</f>
        <v>0</v>
      </c>
      <c r="G250" s="124">
        <f t="shared" si="7"/>
        <v>0</v>
      </c>
      <c r="H250" s="130">
        <f>H251+H252+H253+H254</f>
        <v>0</v>
      </c>
      <c r="I250" s="130">
        <f>I251+I252+I253+I254</f>
        <v>0</v>
      </c>
      <c r="J250" s="130">
        <f>J251+J252+J253+J254</f>
        <v>0</v>
      </c>
      <c r="K250" s="130">
        <f>K251+K252+K253+K254</f>
        <v>0</v>
      </c>
      <c r="L250" s="131">
        <f>L251+L252+L253+L254</f>
        <v>0</v>
      </c>
    </row>
    <row r="251" spans="1:12" ht="31.5">
      <c r="A251" s="16" t="s">
        <v>632</v>
      </c>
      <c r="B251" s="135" t="s">
        <v>44</v>
      </c>
      <c r="C251" s="133"/>
      <c r="D251" s="124">
        <f t="shared" si="6"/>
        <v>0</v>
      </c>
      <c r="E251" s="133"/>
      <c r="F251" s="133"/>
      <c r="G251" s="124">
        <f t="shared" si="7"/>
        <v>0</v>
      </c>
      <c r="H251" s="133"/>
      <c r="I251" s="124"/>
      <c r="J251" s="133"/>
      <c r="K251" s="133"/>
      <c r="L251" s="134"/>
    </row>
    <row r="252" spans="1:12" ht="63">
      <c r="A252" s="16" t="s">
        <v>633</v>
      </c>
      <c r="B252" s="135" t="s">
        <v>45</v>
      </c>
      <c r="C252" s="133"/>
      <c r="D252" s="124">
        <f t="shared" si="6"/>
        <v>0</v>
      </c>
      <c r="E252" s="133"/>
      <c r="F252" s="133"/>
      <c r="G252" s="124">
        <f t="shared" si="7"/>
        <v>0</v>
      </c>
      <c r="H252" s="133"/>
      <c r="I252" s="124"/>
      <c r="J252" s="133"/>
      <c r="K252" s="133"/>
      <c r="L252" s="134"/>
    </row>
    <row r="253" spans="1:12" ht="31.5">
      <c r="A253" s="16" t="s">
        <v>634</v>
      </c>
      <c r="B253" s="135" t="s">
        <v>46</v>
      </c>
      <c r="C253" s="133"/>
      <c r="D253" s="124">
        <f t="shared" si="6"/>
        <v>0</v>
      </c>
      <c r="E253" s="133"/>
      <c r="F253" s="133"/>
      <c r="G253" s="124">
        <f t="shared" si="7"/>
        <v>0</v>
      </c>
      <c r="H253" s="133"/>
      <c r="I253" s="124"/>
      <c r="J253" s="133"/>
      <c r="K253" s="133"/>
      <c r="L253" s="134"/>
    </row>
    <row r="254" spans="1:12" ht="15.75">
      <c r="A254" s="16" t="s">
        <v>635</v>
      </c>
      <c r="B254" s="135" t="s">
        <v>185</v>
      </c>
      <c r="C254" s="133"/>
      <c r="D254" s="124">
        <f t="shared" si="6"/>
        <v>0</v>
      </c>
      <c r="E254" s="133"/>
      <c r="F254" s="133"/>
      <c r="G254" s="124">
        <f t="shared" si="7"/>
        <v>0</v>
      </c>
      <c r="H254" s="133"/>
      <c r="I254" s="124"/>
      <c r="J254" s="133"/>
      <c r="K254" s="133"/>
      <c r="L254" s="134"/>
    </row>
    <row r="255" spans="1:12" ht="157.5">
      <c r="A255" s="16" t="s">
        <v>636</v>
      </c>
      <c r="B255" s="129" t="s">
        <v>47</v>
      </c>
      <c r="C255" s="130">
        <f>C256+C259+C263+C269+C270</f>
        <v>1740</v>
      </c>
      <c r="D255" s="130">
        <f aca="true" t="shared" si="8" ref="D255:L255">D256+D259+D263+D269+D270</f>
        <v>771</v>
      </c>
      <c r="E255" s="130">
        <f t="shared" si="8"/>
        <v>0</v>
      </c>
      <c r="F255" s="130">
        <f t="shared" si="8"/>
        <v>0</v>
      </c>
      <c r="G255" s="124">
        <f t="shared" si="7"/>
        <v>771</v>
      </c>
      <c r="H255" s="130">
        <f t="shared" si="8"/>
        <v>0</v>
      </c>
      <c r="I255" s="130">
        <f t="shared" si="8"/>
        <v>0</v>
      </c>
      <c r="J255" s="130">
        <f t="shared" si="8"/>
        <v>0</v>
      </c>
      <c r="K255" s="130">
        <f t="shared" si="8"/>
        <v>0</v>
      </c>
      <c r="L255" s="131">
        <f t="shared" si="8"/>
        <v>771</v>
      </c>
    </row>
    <row r="256" spans="1:12" ht="31.5">
      <c r="A256" s="16" t="s">
        <v>637</v>
      </c>
      <c r="B256" s="132" t="s">
        <v>48</v>
      </c>
      <c r="C256" s="133">
        <f>C257+C258</f>
        <v>0</v>
      </c>
      <c r="D256" s="133">
        <f aca="true" t="shared" si="9" ref="D256:L256">D257+D258</f>
        <v>0</v>
      </c>
      <c r="E256" s="133">
        <f t="shared" si="9"/>
        <v>0</v>
      </c>
      <c r="F256" s="133">
        <f t="shared" si="9"/>
        <v>0</v>
      </c>
      <c r="G256" s="124">
        <f t="shared" si="7"/>
        <v>0</v>
      </c>
      <c r="H256" s="133">
        <f t="shared" si="9"/>
        <v>0</v>
      </c>
      <c r="I256" s="133">
        <f t="shared" si="9"/>
        <v>0</v>
      </c>
      <c r="J256" s="133">
        <f t="shared" si="9"/>
        <v>0</v>
      </c>
      <c r="K256" s="133">
        <f t="shared" si="9"/>
        <v>0</v>
      </c>
      <c r="L256" s="134">
        <f t="shared" si="9"/>
        <v>0</v>
      </c>
    </row>
    <row r="257" spans="1:12" ht="47.25">
      <c r="A257" s="16" t="s">
        <v>638</v>
      </c>
      <c r="B257" s="13" t="s">
        <v>49</v>
      </c>
      <c r="C257" s="14"/>
      <c r="D257" s="124">
        <f t="shared" si="6"/>
        <v>0</v>
      </c>
      <c r="E257" s="14"/>
      <c r="F257" s="14"/>
      <c r="G257" s="124">
        <f t="shared" si="7"/>
        <v>0</v>
      </c>
      <c r="H257" s="14"/>
      <c r="I257" s="124"/>
      <c r="J257" s="14"/>
      <c r="K257" s="14"/>
      <c r="L257" s="15"/>
    </row>
    <row r="258" spans="1:12" ht="15.75">
      <c r="A258" s="16" t="s">
        <v>639</v>
      </c>
      <c r="B258" s="136" t="s">
        <v>185</v>
      </c>
      <c r="C258" s="14"/>
      <c r="D258" s="124">
        <f t="shared" si="6"/>
        <v>0</v>
      </c>
      <c r="E258" s="14"/>
      <c r="F258" s="14"/>
      <c r="G258" s="124">
        <f t="shared" si="7"/>
        <v>0</v>
      </c>
      <c r="H258" s="14"/>
      <c r="I258" s="124"/>
      <c r="J258" s="14"/>
      <c r="K258" s="14"/>
      <c r="L258" s="15"/>
    </row>
    <row r="259" spans="1:12" ht="63">
      <c r="A259" s="16" t="s">
        <v>640</v>
      </c>
      <c r="B259" s="132" t="s">
        <v>50</v>
      </c>
      <c r="C259" s="133">
        <f>C260+C261+C262</f>
        <v>0</v>
      </c>
      <c r="D259" s="124">
        <f t="shared" si="6"/>
        <v>0</v>
      </c>
      <c r="E259" s="133">
        <f>E260+E261+E262</f>
        <v>0</v>
      </c>
      <c r="F259" s="133">
        <f>F260+F261+F262</f>
        <v>0</v>
      </c>
      <c r="G259" s="124">
        <f t="shared" si="7"/>
        <v>0</v>
      </c>
      <c r="H259" s="133">
        <f>H260+H261+H262</f>
        <v>0</v>
      </c>
      <c r="I259" s="133">
        <f>I260+I261+I262</f>
        <v>0</v>
      </c>
      <c r="J259" s="133">
        <f>J260+J261+J262</f>
        <v>0</v>
      </c>
      <c r="K259" s="133">
        <f>K260+K261+K262</f>
        <v>0</v>
      </c>
      <c r="L259" s="134">
        <f>L260+L261+L262</f>
        <v>0</v>
      </c>
    </row>
    <row r="260" spans="1:12" ht="47.25">
      <c r="A260" s="16" t="s">
        <v>641</v>
      </c>
      <c r="B260" s="13" t="s">
        <v>51</v>
      </c>
      <c r="C260" s="14"/>
      <c r="D260" s="124">
        <f t="shared" si="6"/>
        <v>0</v>
      </c>
      <c r="E260" s="14"/>
      <c r="F260" s="14"/>
      <c r="G260" s="124">
        <f t="shared" si="7"/>
        <v>0</v>
      </c>
      <c r="H260" s="14"/>
      <c r="I260" s="124"/>
      <c r="J260" s="14"/>
      <c r="K260" s="14"/>
      <c r="L260" s="15"/>
    </row>
    <row r="261" spans="1:12" ht="47.25">
      <c r="A261" s="16" t="s">
        <v>642</v>
      </c>
      <c r="B261" s="13" t="s">
        <v>52</v>
      </c>
      <c r="C261" s="14"/>
      <c r="D261" s="124">
        <f t="shared" si="6"/>
        <v>0</v>
      </c>
      <c r="E261" s="14"/>
      <c r="F261" s="14"/>
      <c r="G261" s="124">
        <f t="shared" si="7"/>
        <v>0</v>
      </c>
      <c r="H261" s="14"/>
      <c r="I261" s="124"/>
      <c r="J261" s="14"/>
      <c r="K261" s="14"/>
      <c r="L261" s="15"/>
    </row>
    <row r="262" spans="1:12" ht="15.75">
      <c r="A262" s="16" t="s">
        <v>643</v>
      </c>
      <c r="B262" s="13" t="s">
        <v>185</v>
      </c>
      <c r="C262" s="14"/>
      <c r="D262" s="124">
        <f t="shared" si="6"/>
        <v>0</v>
      </c>
      <c r="E262" s="14"/>
      <c r="F262" s="14"/>
      <c r="G262" s="124">
        <f t="shared" si="7"/>
        <v>0</v>
      </c>
      <c r="H262" s="14"/>
      <c r="I262" s="124"/>
      <c r="J262" s="14"/>
      <c r="K262" s="14"/>
      <c r="L262" s="15"/>
    </row>
    <row r="263" spans="1:12" ht="63">
      <c r="A263" s="16" t="s">
        <v>644</v>
      </c>
      <c r="B263" s="132" t="s">
        <v>53</v>
      </c>
      <c r="C263" s="133">
        <f>C264+C265+C266+C267+C268</f>
        <v>240</v>
      </c>
      <c r="D263" s="124">
        <f t="shared" si="6"/>
        <v>212</v>
      </c>
      <c r="E263" s="133">
        <f>E264+E265+E266+E267+E268</f>
        <v>0</v>
      </c>
      <c r="F263" s="133">
        <f>F264+F265+F266+F267+F268</f>
        <v>0</v>
      </c>
      <c r="G263" s="124">
        <f t="shared" si="7"/>
        <v>212</v>
      </c>
      <c r="H263" s="133">
        <f>H264+H265+H266+H267+H268</f>
        <v>0</v>
      </c>
      <c r="I263" s="133">
        <f>I264+I265+I266+I267+I268</f>
        <v>0</v>
      </c>
      <c r="J263" s="133">
        <f>J264+J265+J266+J267+J268</f>
        <v>0</v>
      </c>
      <c r="K263" s="133">
        <f>K264+K265+K266+K267+K268</f>
        <v>0</v>
      </c>
      <c r="L263" s="134">
        <f>L264+L265+L266+L267+L268</f>
        <v>212</v>
      </c>
    </row>
    <row r="264" spans="1:12" ht="63">
      <c r="A264" s="16" t="s">
        <v>645</v>
      </c>
      <c r="B264" s="20" t="s">
        <v>54</v>
      </c>
      <c r="C264" s="14">
        <v>30</v>
      </c>
      <c r="D264" s="124">
        <f t="shared" si="6"/>
        <v>23</v>
      </c>
      <c r="E264" s="14"/>
      <c r="F264" s="14"/>
      <c r="G264" s="124">
        <f t="shared" si="7"/>
        <v>23</v>
      </c>
      <c r="H264" s="14"/>
      <c r="I264" s="124"/>
      <c r="J264" s="14"/>
      <c r="K264" s="14"/>
      <c r="L264" s="15">
        <v>23</v>
      </c>
    </row>
    <row r="265" spans="1:12" ht="63">
      <c r="A265" s="16" t="s">
        <v>646</v>
      </c>
      <c r="B265" s="20" t="s">
        <v>55</v>
      </c>
      <c r="C265" s="14">
        <v>70</v>
      </c>
      <c r="D265" s="124">
        <f t="shared" si="6"/>
        <v>65</v>
      </c>
      <c r="E265" s="14"/>
      <c r="F265" s="14"/>
      <c r="G265" s="124">
        <f t="shared" si="7"/>
        <v>65</v>
      </c>
      <c r="H265" s="14"/>
      <c r="I265" s="124"/>
      <c r="J265" s="14"/>
      <c r="K265" s="14"/>
      <c r="L265" s="15">
        <v>65</v>
      </c>
    </row>
    <row r="266" spans="1:12" ht="47.25">
      <c r="A266" s="16" t="s">
        <v>647</v>
      </c>
      <c r="B266" s="20" t="s">
        <v>56</v>
      </c>
      <c r="C266" s="14">
        <v>70</v>
      </c>
      <c r="D266" s="124">
        <f t="shared" si="6"/>
        <v>68</v>
      </c>
      <c r="E266" s="14"/>
      <c r="F266" s="14"/>
      <c r="G266" s="124">
        <f t="shared" si="7"/>
        <v>68</v>
      </c>
      <c r="H266" s="14"/>
      <c r="I266" s="124"/>
      <c r="J266" s="14"/>
      <c r="K266" s="14"/>
      <c r="L266" s="15">
        <v>68</v>
      </c>
    </row>
    <row r="267" spans="1:12" ht="63">
      <c r="A267" s="16" t="s">
        <v>648</v>
      </c>
      <c r="B267" s="20" t="s">
        <v>57</v>
      </c>
      <c r="C267" s="14">
        <v>70</v>
      </c>
      <c r="D267" s="124">
        <f t="shared" si="6"/>
        <v>56</v>
      </c>
      <c r="E267" s="14"/>
      <c r="F267" s="14"/>
      <c r="G267" s="124">
        <f t="shared" si="7"/>
        <v>56</v>
      </c>
      <c r="H267" s="14"/>
      <c r="I267" s="124"/>
      <c r="J267" s="14"/>
      <c r="K267" s="14"/>
      <c r="L267" s="15">
        <v>56</v>
      </c>
    </row>
    <row r="268" spans="1:12" ht="47.25">
      <c r="A268" s="16" t="s">
        <v>649</v>
      </c>
      <c r="B268" s="20" t="s">
        <v>58</v>
      </c>
      <c r="C268" s="14"/>
      <c r="D268" s="124">
        <f aca="true" t="shared" si="10" ref="D268:D305">E268+F268+G268</f>
        <v>0</v>
      </c>
      <c r="E268" s="14"/>
      <c r="F268" s="14"/>
      <c r="G268" s="124">
        <f aca="true" t="shared" si="11" ref="G268:G305">H268+I268+J268+K268+L268</f>
        <v>0</v>
      </c>
      <c r="H268" s="14"/>
      <c r="I268" s="124"/>
      <c r="J268" s="14"/>
      <c r="K268" s="14"/>
      <c r="L268" s="15"/>
    </row>
    <row r="269" spans="1:12" ht="63">
      <c r="A269" s="16" t="s">
        <v>650</v>
      </c>
      <c r="B269" s="132" t="s">
        <v>59</v>
      </c>
      <c r="C269" s="133"/>
      <c r="D269" s="124">
        <f t="shared" si="10"/>
        <v>0</v>
      </c>
      <c r="E269" s="133"/>
      <c r="F269" s="133"/>
      <c r="G269" s="124">
        <f t="shared" si="11"/>
        <v>0</v>
      </c>
      <c r="H269" s="133"/>
      <c r="I269" s="124"/>
      <c r="J269" s="133"/>
      <c r="K269" s="133"/>
      <c r="L269" s="134"/>
    </row>
    <row r="270" spans="1:12" ht="47.25">
      <c r="A270" s="16" t="s">
        <v>651</v>
      </c>
      <c r="B270" s="132" t="s">
        <v>60</v>
      </c>
      <c r="C270" s="133">
        <f>C271+C272+C273+C274+C275+C276+C277+C278</f>
        <v>1500</v>
      </c>
      <c r="D270" s="124">
        <f t="shared" si="10"/>
        <v>559</v>
      </c>
      <c r="E270" s="133">
        <f>E271+E272+E273+E274+E275+E276+E277+E278</f>
        <v>0</v>
      </c>
      <c r="F270" s="133">
        <f>F271+F272+F273+F274+F275+F276+F277+F278</f>
        <v>0</v>
      </c>
      <c r="G270" s="124">
        <f t="shared" si="11"/>
        <v>559</v>
      </c>
      <c r="H270" s="133">
        <f>H271+H272+H273+H274+H275+H276+H277+H278</f>
        <v>0</v>
      </c>
      <c r="I270" s="133">
        <f>I271+I272+I273+I274+I275+I276+I277+I278</f>
        <v>0</v>
      </c>
      <c r="J270" s="133">
        <f>J271+J272+J273+J274+J275+J276+J277+J278</f>
        <v>0</v>
      </c>
      <c r="K270" s="133">
        <f>K271+K272+K273+K274+K275+K276+K277+K278</f>
        <v>0</v>
      </c>
      <c r="L270" s="134">
        <f>L271+L272+L273+L274+L275+L276+L277+L278</f>
        <v>559</v>
      </c>
    </row>
    <row r="271" spans="1:12" ht="173.25">
      <c r="A271" s="16" t="s">
        <v>652</v>
      </c>
      <c r="B271" s="20" t="s">
        <v>61</v>
      </c>
      <c r="C271" s="14"/>
      <c r="D271" s="124">
        <f t="shared" si="10"/>
        <v>0</v>
      </c>
      <c r="E271" s="14"/>
      <c r="F271" s="14"/>
      <c r="G271" s="124">
        <f t="shared" si="11"/>
        <v>0</v>
      </c>
      <c r="H271" s="14"/>
      <c r="I271" s="124"/>
      <c r="J271" s="14"/>
      <c r="K271" s="14"/>
      <c r="L271" s="15"/>
    </row>
    <row r="272" spans="1:12" ht="63">
      <c r="A272" s="16" t="s">
        <v>653</v>
      </c>
      <c r="B272" s="20" t="s">
        <v>62</v>
      </c>
      <c r="C272" s="14">
        <v>500</v>
      </c>
      <c r="D272" s="124">
        <f t="shared" si="10"/>
        <v>178</v>
      </c>
      <c r="E272" s="14"/>
      <c r="F272" s="14"/>
      <c r="G272" s="124">
        <f t="shared" si="11"/>
        <v>178</v>
      </c>
      <c r="H272" s="14"/>
      <c r="I272" s="124"/>
      <c r="J272" s="14"/>
      <c r="K272" s="14"/>
      <c r="L272" s="15">
        <v>178</v>
      </c>
    </row>
    <row r="273" spans="1:12" ht="31.5">
      <c r="A273" s="16" t="s">
        <v>654</v>
      </c>
      <c r="B273" s="20" t="s">
        <v>63</v>
      </c>
      <c r="C273" s="14">
        <v>500</v>
      </c>
      <c r="D273" s="124">
        <f t="shared" si="10"/>
        <v>189</v>
      </c>
      <c r="E273" s="14"/>
      <c r="F273" s="14"/>
      <c r="G273" s="124">
        <f t="shared" si="11"/>
        <v>189</v>
      </c>
      <c r="H273" s="14"/>
      <c r="I273" s="124"/>
      <c r="J273" s="14"/>
      <c r="K273" s="14"/>
      <c r="L273" s="15">
        <v>189</v>
      </c>
    </row>
    <row r="274" spans="1:12" ht="15.75">
      <c r="A274" s="16" t="s">
        <v>655</v>
      </c>
      <c r="B274" s="20" t="s">
        <v>64</v>
      </c>
      <c r="C274" s="14"/>
      <c r="D274" s="124">
        <f t="shared" si="10"/>
        <v>0</v>
      </c>
      <c r="E274" s="14"/>
      <c r="F274" s="14"/>
      <c r="G274" s="124">
        <f t="shared" si="11"/>
        <v>0</v>
      </c>
      <c r="H274" s="14"/>
      <c r="I274" s="124"/>
      <c r="J274" s="14"/>
      <c r="K274" s="14"/>
      <c r="L274" s="15"/>
    </row>
    <row r="275" spans="1:12" ht="47.25">
      <c r="A275" s="16" t="s">
        <v>656</v>
      </c>
      <c r="B275" s="20" t="s">
        <v>65</v>
      </c>
      <c r="C275" s="14"/>
      <c r="D275" s="124">
        <f t="shared" si="10"/>
        <v>0</v>
      </c>
      <c r="E275" s="14"/>
      <c r="F275" s="14"/>
      <c r="G275" s="124">
        <f t="shared" si="11"/>
        <v>0</v>
      </c>
      <c r="H275" s="14"/>
      <c r="I275" s="124"/>
      <c r="J275" s="14"/>
      <c r="K275" s="14"/>
      <c r="L275" s="15"/>
    </row>
    <row r="276" spans="1:12" ht="47.25">
      <c r="A276" s="16" t="s">
        <v>657</v>
      </c>
      <c r="B276" s="20" t="s">
        <v>66</v>
      </c>
      <c r="C276" s="14">
        <v>500</v>
      </c>
      <c r="D276" s="124">
        <f t="shared" si="10"/>
        <v>192</v>
      </c>
      <c r="E276" s="14"/>
      <c r="F276" s="14"/>
      <c r="G276" s="124">
        <f t="shared" si="11"/>
        <v>192</v>
      </c>
      <c r="H276" s="14"/>
      <c r="I276" s="124"/>
      <c r="J276" s="14"/>
      <c r="K276" s="14"/>
      <c r="L276" s="15">
        <v>192</v>
      </c>
    </row>
    <row r="277" spans="1:12" ht="47.25">
      <c r="A277" s="16" t="s">
        <v>658</v>
      </c>
      <c r="B277" s="20" t="s">
        <v>67</v>
      </c>
      <c r="C277" s="14"/>
      <c r="D277" s="124">
        <f t="shared" si="10"/>
        <v>0</v>
      </c>
      <c r="E277" s="14"/>
      <c r="F277" s="14"/>
      <c r="G277" s="124">
        <f t="shared" si="11"/>
        <v>0</v>
      </c>
      <c r="H277" s="14"/>
      <c r="I277" s="124"/>
      <c r="J277" s="14"/>
      <c r="K277" s="14"/>
      <c r="L277" s="15"/>
    </row>
    <row r="278" spans="1:12" ht="47.25">
      <c r="A278" s="16" t="s">
        <v>659</v>
      </c>
      <c r="B278" s="20" t="s">
        <v>68</v>
      </c>
      <c r="C278" s="14"/>
      <c r="D278" s="124">
        <f t="shared" si="10"/>
        <v>0</v>
      </c>
      <c r="E278" s="14"/>
      <c r="F278" s="14"/>
      <c r="G278" s="124">
        <f t="shared" si="11"/>
        <v>0</v>
      </c>
      <c r="H278" s="14"/>
      <c r="I278" s="124"/>
      <c r="J278" s="14"/>
      <c r="K278" s="14"/>
      <c r="L278" s="15"/>
    </row>
    <row r="279" spans="1:12" ht="94.5">
      <c r="A279" s="16" t="s">
        <v>660</v>
      </c>
      <c r="B279" s="129" t="s">
        <v>69</v>
      </c>
      <c r="C279" s="130">
        <f>C280+C281+C282</f>
        <v>0</v>
      </c>
      <c r="D279" s="124">
        <f t="shared" si="10"/>
        <v>0</v>
      </c>
      <c r="E279" s="130">
        <f>E280+E281+E282</f>
        <v>0</v>
      </c>
      <c r="F279" s="130">
        <f>F280+F281+F282</f>
        <v>0</v>
      </c>
      <c r="G279" s="124">
        <f t="shared" si="11"/>
        <v>0</v>
      </c>
      <c r="H279" s="130">
        <f>H280+H281+H282</f>
        <v>0</v>
      </c>
      <c r="I279" s="130">
        <f>I280+I281+I282</f>
        <v>0</v>
      </c>
      <c r="J279" s="130">
        <f>J280+J281+J282</f>
        <v>0</v>
      </c>
      <c r="K279" s="130">
        <f>K280+K281+K282</f>
        <v>0</v>
      </c>
      <c r="L279" s="131">
        <f>L280+L281+L282</f>
        <v>0</v>
      </c>
    </row>
    <row r="280" spans="1:12" ht="78.75">
      <c r="A280" s="16" t="s">
        <v>661</v>
      </c>
      <c r="B280" s="13" t="s">
        <v>70</v>
      </c>
      <c r="C280" s="14"/>
      <c r="D280" s="124">
        <f t="shared" si="10"/>
        <v>0</v>
      </c>
      <c r="E280" s="14"/>
      <c r="F280" s="14"/>
      <c r="G280" s="124">
        <f t="shared" si="11"/>
        <v>0</v>
      </c>
      <c r="H280" s="14"/>
      <c r="I280" s="124"/>
      <c r="J280" s="14"/>
      <c r="K280" s="14"/>
      <c r="L280" s="15"/>
    </row>
    <row r="281" spans="1:12" ht="31.5">
      <c r="A281" s="16" t="s">
        <v>662</v>
      </c>
      <c r="B281" s="13" t="s">
        <v>71</v>
      </c>
      <c r="C281" s="14"/>
      <c r="D281" s="124">
        <f t="shared" si="10"/>
        <v>0</v>
      </c>
      <c r="E281" s="14"/>
      <c r="F281" s="14"/>
      <c r="G281" s="124">
        <f t="shared" si="11"/>
        <v>0</v>
      </c>
      <c r="H281" s="14"/>
      <c r="I281" s="124"/>
      <c r="J281" s="14"/>
      <c r="K281" s="14"/>
      <c r="L281" s="15"/>
    </row>
    <row r="282" spans="1:12" ht="31.5">
      <c r="A282" s="16" t="s">
        <v>663</v>
      </c>
      <c r="B282" s="13" t="s">
        <v>72</v>
      </c>
      <c r="C282" s="14"/>
      <c r="D282" s="124">
        <f t="shared" si="10"/>
        <v>0</v>
      </c>
      <c r="E282" s="14"/>
      <c r="F282" s="14"/>
      <c r="G282" s="124">
        <f t="shared" si="11"/>
        <v>0</v>
      </c>
      <c r="H282" s="14"/>
      <c r="I282" s="124"/>
      <c r="J282" s="14"/>
      <c r="K282" s="14"/>
      <c r="L282" s="15"/>
    </row>
    <row r="283" spans="1:12" ht="31.5">
      <c r="A283" s="16" t="s">
        <v>664</v>
      </c>
      <c r="B283" s="129" t="s">
        <v>73</v>
      </c>
      <c r="C283" s="130">
        <f>C284+C285+C286+C287</f>
        <v>20</v>
      </c>
      <c r="D283" s="124">
        <f t="shared" si="10"/>
        <v>14.5</v>
      </c>
      <c r="E283" s="130">
        <f>E284+E285+E286+E287</f>
        <v>0</v>
      </c>
      <c r="F283" s="130">
        <f>F284+F285+F286+F287</f>
        <v>0</v>
      </c>
      <c r="G283" s="124">
        <f t="shared" si="11"/>
        <v>14.5</v>
      </c>
      <c r="H283" s="130">
        <f>H284+H285+H286+H287</f>
        <v>0</v>
      </c>
      <c r="I283" s="130">
        <f>I284+I285+I286+I287</f>
        <v>0</v>
      </c>
      <c r="J283" s="130">
        <f>J284+J285+J286+J287</f>
        <v>0</v>
      </c>
      <c r="K283" s="130">
        <f>K284+K285+K286+K287</f>
        <v>0</v>
      </c>
      <c r="L283" s="131">
        <f>L284+L285+L286+L287</f>
        <v>14.5</v>
      </c>
    </row>
    <row r="284" spans="1:12" ht="31.5">
      <c r="A284" s="16" t="s">
        <v>665</v>
      </c>
      <c r="B284" s="13" t="s">
        <v>74</v>
      </c>
      <c r="C284" s="14"/>
      <c r="D284" s="124">
        <f t="shared" si="10"/>
        <v>0</v>
      </c>
      <c r="E284" s="14"/>
      <c r="F284" s="14"/>
      <c r="G284" s="124">
        <f t="shared" si="11"/>
        <v>0</v>
      </c>
      <c r="H284" s="14"/>
      <c r="I284" s="124"/>
      <c r="J284" s="14"/>
      <c r="K284" s="14"/>
      <c r="L284" s="15"/>
    </row>
    <row r="285" spans="1:12" ht="63">
      <c r="A285" s="16" t="s">
        <v>666</v>
      </c>
      <c r="B285" s="13" t="s">
        <v>75</v>
      </c>
      <c r="C285" s="14"/>
      <c r="D285" s="124">
        <f t="shared" si="10"/>
        <v>0</v>
      </c>
      <c r="E285" s="14"/>
      <c r="F285" s="14"/>
      <c r="G285" s="124">
        <f t="shared" si="11"/>
        <v>0</v>
      </c>
      <c r="H285" s="14"/>
      <c r="I285" s="124"/>
      <c r="J285" s="14"/>
      <c r="K285" s="14"/>
      <c r="L285" s="15"/>
    </row>
    <row r="286" spans="1:12" ht="31.5">
      <c r="A286" s="16" t="s">
        <v>667</v>
      </c>
      <c r="B286" s="13" t="s">
        <v>76</v>
      </c>
      <c r="C286" s="14"/>
      <c r="D286" s="124">
        <f t="shared" si="10"/>
        <v>0</v>
      </c>
      <c r="E286" s="14"/>
      <c r="F286" s="14"/>
      <c r="G286" s="124">
        <f t="shared" si="11"/>
        <v>0</v>
      </c>
      <c r="H286" s="14"/>
      <c r="I286" s="124"/>
      <c r="J286" s="14"/>
      <c r="K286" s="14"/>
      <c r="L286" s="15"/>
    </row>
    <row r="287" spans="1:12" ht="47.25">
      <c r="A287" s="16" t="s">
        <v>668</v>
      </c>
      <c r="B287" s="13" t="s">
        <v>77</v>
      </c>
      <c r="C287" s="14">
        <v>20</v>
      </c>
      <c r="D287" s="124">
        <f t="shared" si="10"/>
        <v>14.5</v>
      </c>
      <c r="E287" s="14"/>
      <c r="F287" s="14"/>
      <c r="G287" s="124">
        <f t="shared" si="11"/>
        <v>14.5</v>
      </c>
      <c r="H287" s="14"/>
      <c r="I287" s="124"/>
      <c r="J287" s="14"/>
      <c r="K287" s="14"/>
      <c r="L287" s="15">
        <v>14.5</v>
      </c>
    </row>
    <row r="288" spans="1:12" ht="47.25">
      <c r="A288" s="16" t="s">
        <v>669</v>
      </c>
      <c r="B288" s="129" t="s">
        <v>78</v>
      </c>
      <c r="C288" s="130">
        <f>C289+C294+C295</f>
        <v>35</v>
      </c>
      <c r="D288" s="124">
        <f t="shared" si="10"/>
        <v>29.8</v>
      </c>
      <c r="E288" s="130">
        <f>E289+E294+E295</f>
        <v>0</v>
      </c>
      <c r="F288" s="130">
        <f>F289+F294+F295</f>
        <v>0</v>
      </c>
      <c r="G288" s="124">
        <f t="shared" si="11"/>
        <v>29.8</v>
      </c>
      <c r="H288" s="130">
        <f>H289+H294+H295</f>
        <v>0</v>
      </c>
      <c r="I288" s="130">
        <f>I289+I294+I295</f>
        <v>0</v>
      </c>
      <c r="J288" s="130">
        <f>J289+J294+J295</f>
        <v>0</v>
      </c>
      <c r="K288" s="130">
        <f>K289+K294+K295</f>
        <v>0</v>
      </c>
      <c r="L288" s="131">
        <f>L289+L294+L295</f>
        <v>29.8</v>
      </c>
    </row>
    <row r="289" spans="1:12" ht="31.5">
      <c r="A289" s="16" t="s">
        <v>670</v>
      </c>
      <c r="B289" s="20" t="s">
        <v>79</v>
      </c>
      <c r="C289" s="14">
        <f>C290+C291+C292+C293</f>
        <v>5</v>
      </c>
      <c r="D289" s="124">
        <f t="shared" si="10"/>
        <v>3.6</v>
      </c>
      <c r="E289" s="14">
        <f>E290+E291+E292+E293</f>
        <v>0</v>
      </c>
      <c r="F289" s="14">
        <f>F290+F291+F292+F293</f>
        <v>0</v>
      </c>
      <c r="G289" s="124">
        <f t="shared" si="11"/>
        <v>3.6</v>
      </c>
      <c r="H289" s="14">
        <f>H290+H291+H292+H293</f>
        <v>0</v>
      </c>
      <c r="I289" s="14">
        <f>I290+I291+I292+I293</f>
        <v>0</v>
      </c>
      <c r="J289" s="14">
        <f>J290+J291+J292+J293</f>
        <v>0</v>
      </c>
      <c r="K289" s="14">
        <f>K290+K291+K292+K293</f>
        <v>0</v>
      </c>
      <c r="L289" s="15">
        <f>L290+L291+L292+L293</f>
        <v>3.6</v>
      </c>
    </row>
    <row r="290" spans="1:12" ht="15.75">
      <c r="A290" s="18" t="s">
        <v>671</v>
      </c>
      <c r="B290" s="7" t="s">
        <v>80</v>
      </c>
      <c r="C290" s="8">
        <v>5</v>
      </c>
      <c r="D290" s="124">
        <f t="shared" si="10"/>
        <v>3.6</v>
      </c>
      <c r="E290" s="8"/>
      <c r="F290" s="8"/>
      <c r="G290" s="124">
        <f t="shared" si="11"/>
        <v>3.6</v>
      </c>
      <c r="H290" s="8"/>
      <c r="I290" s="124"/>
      <c r="J290" s="8"/>
      <c r="K290" s="8"/>
      <c r="L290" s="9">
        <v>3.6</v>
      </c>
    </row>
    <row r="291" spans="1:12" ht="31.5">
      <c r="A291" s="18" t="s">
        <v>672</v>
      </c>
      <c r="B291" s="7" t="s">
        <v>81</v>
      </c>
      <c r="C291" s="8"/>
      <c r="D291" s="124">
        <f t="shared" si="10"/>
        <v>0</v>
      </c>
      <c r="E291" s="8"/>
      <c r="F291" s="8"/>
      <c r="G291" s="124">
        <f t="shared" si="11"/>
        <v>0</v>
      </c>
      <c r="H291" s="8"/>
      <c r="I291" s="124"/>
      <c r="J291" s="8"/>
      <c r="K291" s="8"/>
      <c r="L291" s="9"/>
    </row>
    <row r="292" spans="1:12" ht="15.75">
      <c r="A292" s="18" t="s">
        <v>673</v>
      </c>
      <c r="B292" s="7" t="s">
        <v>82</v>
      </c>
      <c r="C292" s="8"/>
      <c r="D292" s="124">
        <f t="shared" si="10"/>
        <v>0</v>
      </c>
      <c r="E292" s="8"/>
      <c r="F292" s="8"/>
      <c r="G292" s="124">
        <f t="shared" si="11"/>
        <v>0</v>
      </c>
      <c r="H292" s="8"/>
      <c r="I292" s="124"/>
      <c r="J292" s="8"/>
      <c r="K292" s="8"/>
      <c r="L292" s="9"/>
    </row>
    <row r="293" spans="1:12" ht="31.5">
      <c r="A293" s="18" t="s">
        <v>674</v>
      </c>
      <c r="B293" s="7" t="s">
        <v>83</v>
      </c>
      <c r="C293" s="8"/>
      <c r="D293" s="124">
        <f t="shared" si="10"/>
        <v>0</v>
      </c>
      <c r="E293" s="8"/>
      <c r="F293" s="8"/>
      <c r="G293" s="124">
        <f t="shared" si="11"/>
        <v>0</v>
      </c>
      <c r="H293" s="8"/>
      <c r="I293" s="124"/>
      <c r="J293" s="8"/>
      <c r="K293" s="8"/>
      <c r="L293" s="9"/>
    </row>
    <row r="294" spans="1:12" ht="15.75">
      <c r="A294" s="16" t="s">
        <v>675</v>
      </c>
      <c r="B294" s="20" t="s">
        <v>84</v>
      </c>
      <c r="C294" s="14">
        <v>30</v>
      </c>
      <c r="D294" s="124">
        <f t="shared" si="10"/>
        <v>26.2</v>
      </c>
      <c r="E294" s="14"/>
      <c r="F294" s="14"/>
      <c r="G294" s="124">
        <f t="shared" si="11"/>
        <v>26.2</v>
      </c>
      <c r="H294" s="14"/>
      <c r="I294" s="124"/>
      <c r="J294" s="14"/>
      <c r="K294" s="14"/>
      <c r="L294" s="15">
        <v>26.2</v>
      </c>
    </row>
    <row r="295" spans="1:12" ht="15.75">
      <c r="A295" s="16" t="s">
        <v>676</v>
      </c>
      <c r="B295" s="20" t="s">
        <v>85</v>
      </c>
      <c r="C295" s="14"/>
      <c r="D295" s="124">
        <f t="shared" si="10"/>
        <v>0</v>
      </c>
      <c r="E295" s="14"/>
      <c r="F295" s="14"/>
      <c r="G295" s="124">
        <f t="shared" si="11"/>
        <v>0</v>
      </c>
      <c r="H295" s="14"/>
      <c r="I295" s="124"/>
      <c r="J295" s="14"/>
      <c r="K295" s="14"/>
      <c r="L295" s="15"/>
    </row>
    <row r="296" spans="1:12" ht="63">
      <c r="A296" s="16" t="s">
        <v>677</v>
      </c>
      <c r="B296" s="129" t="s">
        <v>86</v>
      </c>
      <c r="C296" s="130">
        <f>C297+C298+C299+C300+C301+C302+C303</f>
        <v>9515</v>
      </c>
      <c r="D296" s="124">
        <f t="shared" si="10"/>
        <v>4298.8</v>
      </c>
      <c r="E296" s="130">
        <f>E297+E298+E299+E300+E301+E302+E303</f>
        <v>2859.1</v>
      </c>
      <c r="F296" s="130">
        <f>F297+F298+F299+F300+F301+F302+F303</f>
        <v>627.5</v>
      </c>
      <c r="G296" s="124">
        <f t="shared" si="11"/>
        <v>812.2</v>
      </c>
      <c r="H296" s="130">
        <f>H297+H298+H299+H300+H301+H302+H303</f>
        <v>0</v>
      </c>
      <c r="I296" s="130">
        <f>I297+I298+I299+I300+I301+I302+I303</f>
        <v>0</v>
      </c>
      <c r="J296" s="130">
        <f>J297+J298+J299+J300+J301+J302+J303</f>
        <v>0</v>
      </c>
      <c r="K296" s="130">
        <f>K297+K298+K299+K300+K301+K302+K303</f>
        <v>9.2</v>
      </c>
      <c r="L296" s="131">
        <f>L297+L298+L299+L300+L301+L302+L303</f>
        <v>803</v>
      </c>
    </row>
    <row r="297" spans="1:12" ht="63">
      <c r="A297" s="16" t="s">
        <v>678</v>
      </c>
      <c r="B297" s="20" t="s">
        <v>87</v>
      </c>
      <c r="C297" s="14">
        <v>8000</v>
      </c>
      <c r="D297" s="124">
        <f t="shared" si="10"/>
        <v>3693.7999999999997</v>
      </c>
      <c r="E297" s="14">
        <v>2859.1</v>
      </c>
      <c r="F297" s="14">
        <v>627.5</v>
      </c>
      <c r="G297" s="124">
        <f t="shared" si="11"/>
        <v>207.2</v>
      </c>
      <c r="H297" s="14"/>
      <c r="I297" s="124"/>
      <c r="J297" s="14"/>
      <c r="K297" s="14">
        <v>9.2</v>
      </c>
      <c r="L297" s="15">
        <v>198</v>
      </c>
    </row>
    <row r="298" spans="1:12" ht="47.25">
      <c r="A298" s="16" t="s">
        <v>679</v>
      </c>
      <c r="B298" s="132" t="s">
        <v>88</v>
      </c>
      <c r="C298" s="161">
        <v>500</v>
      </c>
      <c r="D298" s="124">
        <f t="shared" si="10"/>
        <v>198</v>
      </c>
      <c r="E298" s="161"/>
      <c r="F298" s="161"/>
      <c r="G298" s="124">
        <f t="shared" si="11"/>
        <v>198</v>
      </c>
      <c r="H298" s="161"/>
      <c r="I298" s="124"/>
      <c r="J298" s="161"/>
      <c r="K298" s="161"/>
      <c r="L298" s="162">
        <v>198</v>
      </c>
    </row>
    <row r="299" spans="1:12" ht="31.5">
      <c r="A299" s="16" t="s">
        <v>680</v>
      </c>
      <c r="B299" s="20" t="s">
        <v>89</v>
      </c>
      <c r="C299" s="159">
        <v>15</v>
      </c>
      <c r="D299" s="124">
        <f t="shared" si="10"/>
        <v>11</v>
      </c>
      <c r="E299" s="159"/>
      <c r="F299" s="159"/>
      <c r="G299" s="124">
        <f t="shared" si="11"/>
        <v>11</v>
      </c>
      <c r="H299" s="159"/>
      <c r="I299" s="124"/>
      <c r="J299" s="159"/>
      <c r="K299" s="159"/>
      <c r="L299" s="160">
        <v>11</v>
      </c>
    </row>
    <row r="300" spans="1:12" ht="31.5">
      <c r="A300" s="16" t="s">
        <v>681</v>
      </c>
      <c r="B300" s="20" t="s">
        <v>90</v>
      </c>
      <c r="C300" s="159"/>
      <c r="D300" s="124">
        <f t="shared" si="10"/>
        <v>0</v>
      </c>
      <c r="E300" s="159"/>
      <c r="F300" s="159"/>
      <c r="G300" s="124">
        <f t="shared" si="11"/>
        <v>0</v>
      </c>
      <c r="H300" s="159"/>
      <c r="I300" s="124"/>
      <c r="J300" s="159"/>
      <c r="K300" s="159"/>
      <c r="L300" s="160"/>
    </row>
    <row r="301" spans="1:12" ht="15.75">
      <c r="A301" s="16" t="s">
        <v>682</v>
      </c>
      <c r="B301" s="20" t="s">
        <v>91</v>
      </c>
      <c r="C301" s="159">
        <v>500</v>
      </c>
      <c r="D301" s="124">
        <f t="shared" si="10"/>
        <v>198</v>
      </c>
      <c r="E301" s="159"/>
      <c r="F301" s="159"/>
      <c r="G301" s="124">
        <f t="shared" si="11"/>
        <v>198</v>
      </c>
      <c r="H301" s="159"/>
      <c r="I301" s="124"/>
      <c r="J301" s="159"/>
      <c r="K301" s="159"/>
      <c r="L301" s="160">
        <v>198</v>
      </c>
    </row>
    <row r="302" spans="1:12" ht="47.25">
      <c r="A302" s="16" t="s">
        <v>683</v>
      </c>
      <c r="B302" s="20" t="s">
        <v>706</v>
      </c>
      <c r="C302" s="159">
        <v>500</v>
      </c>
      <c r="D302" s="124">
        <f t="shared" si="10"/>
        <v>198</v>
      </c>
      <c r="E302" s="159"/>
      <c r="F302" s="159"/>
      <c r="G302" s="124">
        <f t="shared" si="11"/>
        <v>198</v>
      </c>
      <c r="H302" s="159"/>
      <c r="I302" s="124"/>
      <c r="J302" s="159"/>
      <c r="K302" s="159"/>
      <c r="L302" s="160">
        <v>198</v>
      </c>
    </row>
    <row r="303" spans="1:12" ht="15.75">
      <c r="A303" s="16" t="s">
        <v>684</v>
      </c>
      <c r="B303" s="20" t="s">
        <v>92</v>
      </c>
      <c r="C303" s="159"/>
      <c r="D303" s="124">
        <f t="shared" si="10"/>
        <v>0</v>
      </c>
      <c r="E303" s="159"/>
      <c r="F303" s="159"/>
      <c r="G303" s="124">
        <f t="shared" si="11"/>
        <v>0</v>
      </c>
      <c r="H303" s="159"/>
      <c r="I303" s="124"/>
      <c r="J303" s="159"/>
      <c r="K303" s="159"/>
      <c r="L303" s="160"/>
    </row>
    <row r="304" spans="1:12" ht="78.75">
      <c r="A304" s="16" t="s">
        <v>685</v>
      </c>
      <c r="B304" s="129" t="s">
        <v>93</v>
      </c>
      <c r="C304" s="130"/>
      <c r="D304" s="124">
        <f t="shared" si="10"/>
        <v>0</v>
      </c>
      <c r="E304" s="130"/>
      <c r="F304" s="130"/>
      <c r="G304" s="124">
        <f t="shared" si="11"/>
        <v>0</v>
      </c>
      <c r="H304" s="130"/>
      <c r="I304" s="124"/>
      <c r="J304" s="130"/>
      <c r="K304" s="130"/>
      <c r="L304" s="131"/>
    </row>
    <row r="305" spans="1:12" ht="31.5">
      <c r="A305" s="16" t="s">
        <v>686</v>
      </c>
      <c r="B305" s="129" t="s">
        <v>687</v>
      </c>
      <c r="C305" s="130"/>
      <c r="D305" s="124">
        <f t="shared" si="10"/>
        <v>0</v>
      </c>
      <c r="E305" s="130"/>
      <c r="F305" s="130"/>
      <c r="G305" s="124">
        <f t="shared" si="11"/>
        <v>0</v>
      </c>
      <c r="H305" s="130"/>
      <c r="I305" s="130"/>
      <c r="J305" s="130"/>
      <c r="K305" s="130"/>
      <c r="L305" s="130"/>
    </row>
    <row r="306" spans="1:12" ht="15.75">
      <c r="A306" s="21"/>
      <c r="B306" s="22"/>
      <c r="C306" s="23"/>
      <c r="D306" s="24"/>
      <c r="E306" s="23"/>
      <c r="F306" s="23"/>
      <c r="G306" s="24"/>
      <c r="H306" s="23"/>
      <c r="I306" s="23"/>
      <c r="J306" s="23"/>
      <c r="K306" s="23"/>
      <c r="L306" s="23"/>
    </row>
    <row r="307" spans="3:12" ht="15.75"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</row>
    <row r="308" spans="1:12" ht="15.75" customHeight="1">
      <c r="A308" s="165" t="s">
        <v>707</v>
      </c>
      <c r="B308" s="165"/>
      <c r="C308" s="165"/>
      <c r="D308" s="165"/>
      <c r="E308" s="103"/>
      <c r="F308" s="103"/>
      <c r="G308" s="166" t="s">
        <v>95</v>
      </c>
      <c r="H308" s="166"/>
      <c r="I308" s="104" t="s">
        <v>708</v>
      </c>
      <c r="J308" s="104"/>
      <c r="K308" s="104"/>
      <c r="L308" s="104"/>
    </row>
    <row r="309" spans="1:12" ht="15.75">
      <c r="A309" s="167"/>
      <c r="B309" s="167"/>
      <c r="C309" s="166"/>
      <c r="D309" s="166"/>
      <c r="E309" s="103"/>
      <c r="F309" s="103"/>
      <c r="G309" s="166"/>
      <c r="H309" s="166" t="s">
        <v>94</v>
      </c>
      <c r="I309" s="103"/>
      <c r="J309" s="27"/>
      <c r="K309" s="27"/>
      <c r="L309" s="168"/>
    </row>
    <row r="310" spans="2:12" ht="15.75">
      <c r="B310" s="169"/>
      <c r="C310" s="170"/>
      <c r="D310" s="170"/>
      <c r="E310" s="103"/>
      <c r="F310" s="103"/>
      <c r="G310" s="166"/>
      <c r="H310" s="166"/>
      <c r="I310" s="103"/>
      <c r="J310" s="103"/>
      <c r="K310" s="103"/>
      <c r="L310" s="103"/>
    </row>
    <row r="311" spans="1:12" ht="15.75" customHeight="1">
      <c r="A311" s="165" t="s">
        <v>709</v>
      </c>
      <c r="B311" s="165"/>
      <c r="C311" s="165"/>
      <c r="D311" s="164"/>
      <c r="E311" s="164"/>
      <c r="F311" s="164"/>
      <c r="G311" s="164"/>
      <c r="H311" s="164"/>
      <c r="I311" s="164"/>
      <c r="J311" s="164"/>
      <c r="K311" s="164"/>
      <c r="L311" s="164"/>
    </row>
    <row r="312" spans="3:12" ht="15.75">
      <c r="C312" s="171"/>
      <c r="D312" s="164"/>
      <c r="E312" s="164"/>
      <c r="F312" s="164"/>
      <c r="G312" s="164"/>
      <c r="H312" s="164"/>
      <c r="I312" s="164"/>
      <c r="J312" s="164"/>
      <c r="K312" s="164"/>
      <c r="L312" s="164"/>
    </row>
    <row r="313" spans="2:12" ht="15.75">
      <c r="B313" s="169"/>
      <c r="C313" s="103"/>
      <c r="D313" s="103"/>
      <c r="E313" s="103"/>
      <c r="F313" s="103"/>
      <c r="G313" s="166"/>
      <c r="H313" s="166"/>
      <c r="I313" s="103"/>
      <c r="J313" s="164"/>
      <c r="K313" s="164"/>
      <c r="L313" s="164"/>
    </row>
    <row r="314" spans="1:12" ht="36" customHeight="1">
      <c r="A314" s="64"/>
      <c r="B314" s="64"/>
      <c r="C314" s="64"/>
      <c r="D314" s="4" t="s">
        <v>700</v>
      </c>
      <c r="E314" s="4"/>
      <c r="F314" s="166"/>
      <c r="G314" s="166"/>
      <c r="H314" s="103"/>
      <c r="I314" s="172"/>
      <c r="J314" s="172"/>
      <c r="K314" s="172"/>
      <c r="L314" s="172"/>
    </row>
    <row r="315" spans="3:12" ht="15.75"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</row>
    <row r="316" spans="3:12" ht="15.75"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</row>
    <row r="317" spans="3:12" ht="15.75"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</row>
    <row r="318" spans="3:12" ht="15.75"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</row>
    <row r="319" spans="3:12" ht="15.75"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</row>
    <row r="320" spans="3:12" ht="15.75"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</row>
    <row r="321" spans="3:12" ht="15.75"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</row>
    <row r="322" spans="3:12" ht="15.75"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</row>
    <row r="323" spans="3:12" ht="15.75"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</row>
    <row r="324" spans="3:12" ht="15.75"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</row>
    <row r="325" spans="3:12" ht="15.75"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</row>
    <row r="326" spans="3:12" ht="15.75"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</row>
    <row r="327" spans="1:12" s="166" customFormat="1" ht="15.75">
      <c r="A327" s="21"/>
      <c r="B327" s="102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</row>
    <row r="328" spans="1:12" s="166" customFormat="1" ht="15.75">
      <c r="A328" s="21"/>
      <c r="B328" s="102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</row>
    <row r="329" spans="1:12" s="166" customFormat="1" ht="15.75">
      <c r="A329" s="21"/>
      <c r="B329" s="102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</row>
  </sheetData>
  <sheetProtection/>
  <mergeCells count="20">
    <mergeCell ref="A4:L4"/>
    <mergeCell ref="F8:F9"/>
    <mergeCell ref="A5:L5"/>
    <mergeCell ref="A6:L6"/>
    <mergeCell ref="A7:A9"/>
    <mergeCell ref="E8:E9"/>
    <mergeCell ref="C7:C9"/>
    <mergeCell ref="I314:L314"/>
    <mergeCell ref="A314:C314"/>
    <mergeCell ref="I308:L308"/>
    <mergeCell ref="A308:D308"/>
    <mergeCell ref="A311:C311"/>
    <mergeCell ref="B7:B9"/>
    <mergeCell ref="J1:L1"/>
    <mergeCell ref="D7:D9"/>
    <mergeCell ref="E7:L7"/>
    <mergeCell ref="G8:G9"/>
    <mergeCell ref="H8:L8"/>
    <mergeCell ref="A2:L2"/>
    <mergeCell ref="A3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SheetLayoutView="100" zoomScalePageLayoutView="0" workbookViewId="0" topLeftCell="A64">
      <selection activeCell="F14" sqref="F14"/>
    </sheetView>
  </sheetViews>
  <sheetFormatPr defaultColWidth="9.140625" defaultRowHeight="12.75"/>
  <cols>
    <col min="1" max="1" width="5.28125" style="25" customWidth="1"/>
    <col min="2" max="2" width="21.28125" style="25" customWidth="1"/>
    <col min="3" max="3" width="12.28125" style="26" customWidth="1"/>
    <col min="4" max="4" width="7.421875" style="26" customWidth="1"/>
    <col min="5" max="5" width="8.57421875" style="26" customWidth="1"/>
    <col min="6" max="7" width="12.00390625" style="26" customWidth="1"/>
    <col min="8" max="8" width="10.7109375" style="25" customWidth="1"/>
    <col min="9" max="9" width="12.00390625" style="26" customWidth="1"/>
    <col min="10" max="10" width="11.8515625" style="25" customWidth="1"/>
    <col min="11" max="11" width="10.28125" style="26" customWidth="1"/>
    <col min="12" max="12" width="13.00390625" style="26" customWidth="1"/>
    <col min="13" max="14" width="9.421875" style="26" customWidth="1"/>
    <col min="15" max="15" width="10.421875" style="25" customWidth="1"/>
    <col min="16" max="16384" width="9.140625" style="26" customWidth="1"/>
  </cols>
  <sheetData>
    <row r="1" spans="1:15" s="28" customFormat="1" ht="21.75" customHeight="1">
      <c r="A1" s="27"/>
      <c r="B1" s="27"/>
      <c r="H1" s="27"/>
      <c r="J1" s="27"/>
      <c r="L1" s="29"/>
      <c r="M1" s="68" t="s">
        <v>354</v>
      </c>
      <c r="N1" s="68"/>
      <c r="O1" s="68"/>
    </row>
    <row r="2" spans="1:15" ht="21" customHeight="1">
      <c r="A2" s="89" t="s">
        <v>131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26.25" customHeight="1">
      <c r="A3" s="91" t="s">
        <v>711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 customHeight="1">
      <c r="A4" s="80" t="s">
        <v>693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30" customHeight="1" thickBot="1">
      <c r="A5" s="61" t="s">
        <v>705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25.5" customHeight="1">
      <c r="A6" s="84" t="s">
        <v>99</v>
      </c>
      <c r="B6" s="87" t="s">
        <v>112</v>
      </c>
      <c r="C6" s="86" t="s">
        <v>370</v>
      </c>
      <c r="D6" s="72" t="s">
        <v>113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1:15" ht="24.75" customHeight="1">
      <c r="A7" s="85"/>
      <c r="B7" s="81"/>
      <c r="C7" s="75"/>
      <c r="D7" s="76" t="s">
        <v>110</v>
      </c>
      <c r="E7" s="77"/>
      <c r="F7" s="77"/>
      <c r="G7" s="77"/>
      <c r="H7" s="77"/>
      <c r="I7" s="77"/>
      <c r="J7" s="81" t="s">
        <v>109</v>
      </c>
      <c r="K7" s="81" t="s">
        <v>400</v>
      </c>
      <c r="L7" s="81"/>
      <c r="M7" s="81"/>
      <c r="N7" s="81"/>
      <c r="O7" s="88" t="s">
        <v>309</v>
      </c>
    </row>
    <row r="8" spans="1:15" ht="21.75" customHeight="1">
      <c r="A8" s="85"/>
      <c r="B8" s="81"/>
      <c r="C8" s="75"/>
      <c r="D8" s="74" t="s">
        <v>111</v>
      </c>
      <c r="E8" s="75"/>
      <c r="F8" s="75"/>
      <c r="G8" s="75"/>
      <c r="H8" s="75"/>
      <c r="I8" s="75" t="s">
        <v>101</v>
      </c>
      <c r="J8" s="81"/>
      <c r="K8" s="81"/>
      <c r="L8" s="81"/>
      <c r="M8" s="81"/>
      <c r="N8" s="81"/>
      <c r="O8" s="88"/>
    </row>
    <row r="9" spans="1:15" ht="126">
      <c r="A9" s="85"/>
      <c r="B9" s="81"/>
      <c r="C9" s="75"/>
      <c r="D9" s="33" t="s">
        <v>102</v>
      </c>
      <c r="E9" s="31" t="s">
        <v>106</v>
      </c>
      <c r="F9" s="31" t="s">
        <v>103</v>
      </c>
      <c r="G9" s="31" t="s">
        <v>107</v>
      </c>
      <c r="H9" s="3" t="s">
        <v>100</v>
      </c>
      <c r="I9" s="75"/>
      <c r="J9" s="81"/>
      <c r="K9" s="60" t="s">
        <v>696</v>
      </c>
      <c r="L9" s="60" t="s">
        <v>697</v>
      </c>
      <c r="M9" s="31" t="s">
        <v>368</v>
      </c>
      <c r="N9" s="3" t="s">
        <v>369</v>
      </c>
      <c r="O9" s="88"/>
    </row>
    <row r="10" spans="1:15" ht="15.75">
      <c r="A10" s="30">
        <v>1</v>
      </c>
      <c r="B10" s="3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">
        <v>8</v>
      </c>
      <c r="I10" s="31">
        <v>9</v>
      </c>
      <c r="J10" s="3">
        <v>10</v>
      </c>
      <c r="K10" s="31">
        <v>11</v>
      </c>
      <c r="L10" s="31">
        <v>12</v>
      </c>
      <c r="M10" s="31">
        <v>13</v>
      </c>
      <c r="N10" s="31">
        <v>14</v>
      </c>
      <c r="O10" s="32">
        <v>15</v>
      </c>
    </row>
    <row r="11" spans="1:15" ht="23.25" customHeight="1">
      <c r="A11" s="78" t="s">
        <v>320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9"/>
    </row>
    <row r="12" spans="1:15" ht="94.5">
      <c r="A12" s="16" t="s">
        <v>104</v>
      </c>
      <c r="B12" s="34" t="s">
        <v>114</v>
      </c>
      <c r="C12" s="35">
        <f>J12+O12</f>
        <v>16632</v>
      </c>
      <c r="D12" s="35">
        <v>0</v>
      </c>
      <c r="E12" s="35">
        <v>0</v>
      </c>
      <c r="F12" s="35">
        <v>9064</v>
      </c>
      <c r="G12" s="35">
        <v>0</v>
      </c>
      <c r="H12" s="35">
        <f>D12+E12+F12+G12</f>
        <v>9064</v>
      </c>
      <c r="I12" s="35">
        <v>1994</v>
      </c>
      <c r="J12" s="35">
        <f>H12+I12</f>
        <v>11058</v>
      </c>
      <c r="K12" s="35">
        <v>3960</v>
      </c>
      <c r="L12" s="35">
        <v>1614</v>
      </c>
      <c r="M12" s="35" t="s">
        <v>108</v>
      </c>
      <c r="N12" s="35" t="s">
        <v>108</v>
      </c>
      <c r="O12" s="36">
        <f>K12+L12</f>
        <v>5574</v>
      </c>
    </row>
    <row r="13" spans="1:15" ht="24" customHeight="1">
      <c r="A13" s="69" t="s">
        <v>331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ht="63">
      <c r="A14" s="16" t="s">
        <v>130</v>
      </c>
      <c r="B14" s="34" t="s">
        <v>411</v>
      </c>
      <c r="C14" s="37">
        <f>C15+C18</f>
        <v>311</v>
      </c>
      <c r="D14" s="37">
        <f aca="true" t="shared" si="0" ref="D14:O14">D15+D18</f>
        <v>0</v>
      </c>
      <c r="E14" s="37">
        <f t="shared" si="0"/>
        <v>0</v>
      </c>
      <c r="F14" s="37">
        <v>15</v>
      </c>
      <c r="G14" s="37">
        <f t="shared" si="0"/>
        <v>0</v>
      </c>
      <c r="H14" s="37">
        <f t="shared" si="0"/>
        <v>15</v>
      </c>
      <c r="I14" s="37">
        <v>11</v>
      </c>
      <c r="J14" s="37">
        <f t="shared" si="0"/>
        <v>26</v>
      </c>
      <c r="K14" s="37">
        <v>156</v>
      </c>
      <c r="L14" s="37">
        <v>129</v>
      </c>
      <c r="M14" s="37">
        <f t="shared" si="0"/>
        <v>0</v>
      </c>
      <c r="N14" s="37">
        <f>N15+N18</f>
        <v>0</v>
      </c>
      <c r="O14" s="37">
        <f t="shared" si="0"/>
        <v>285</v>
      </c>
    </row>
    <row r="15" spans="1:15" ht="94.5">
      <c r="A15" s="16" t="s">
        <v>333</v>
      </c>
      <c r="B15" s="34" t="s">
        <v>117</v>
      </c>
      <c r="C15" s="37">
        <f>J15+O15-M15-N15</f>
        <v>311</v>
      </c>
      <c r="D15" s="37">
        <f>D16+D17</f>
        <v>0</v>
      </c>
      <c r="E15" s="37">
        <f>E16+E17</f>
        <v>0</v>
      </c>
      <c r="F15" s="37">
        <v>15</v>
      </c>
      <c r="G15" s="37">
        <f>G16+G17</f>
        <v>0</v>
      </c>
      <c r="H15" s="37">
        <f>D15+E15+F15+G15</f>
        <v>15</v>
      </c>
      <c r="I15" s="37">
        <v>11</v>
      </c>
      <c r="J15" s="37">
        <f aca="true" t="shared" si="1" ref="J15:J22">H15+I15</f>
        <v>26</v>
      </c>
      <c r="K15" s="37">
        <v>156</v>
      </c>
      <c r="L15" s="37">
        <v>129</v>
      </c>
      <c r="M15" s="37">
        <f>M17</f>
        <v>0</v>
      </c>
      <c r="N15" s="37">
        <v>0</v>
      </c>
      <c r="O15" s="38">
        <f>K15+L15+M15+N15</f>
        <v>285</v>
      </c>
    </row>
    <row r="16" spans="1:15" ht="126">
      <c r="A16" s="16" t="s">
        <v>334</v>
      </c>
      <c r="B16" s="34" t="s">
        <v>371</v>
      </c>
      <c r="C16" s="37">
        <f>J16</f>
        <v>26</v>
      </c>
      <c r="D16" s="37">
        <v>0</v>
      </c>
      <c r="E16" s="37">
        <v>0</v>
      </c>
      <c r="F16" s="37">
        <v>15</v>
      </c>
      <c r="G16" s="37">
        <v>0</v>
      </c>
      <c r="H16" s="37">
        <f>D16+E16+F16+G16</f>
        <v>15</v>
      </c>
      <c r="I16" s="37">
        <v>11</v>
      </c>
      <c r="J16" s="37">
        <f t="shared" si="1"/>
        <v>26</v>
      </c>
      <c r="K16" s="37" t="s">
        <v>108</v>
      </c>
      <c r="L16" s="37" t="s">
        <v>108</v>
      </c>
      <c r="M16" s="37" t="s">
        <v>108</v>
      </c>
      <c r="N16" s="37" t="s">
        <v>108</v>
      </c>
      <c r="O16" s="38" t="s">
        <v>108</v>
      </c>
    </row>
    <row r="17" spans="1:15" ht="110.25">
      <c r="A17" s="16" t="s">
        <v>335</v>
      </c>
      <c r="B17" s="34" t="s">
        <v>359</v>
      </c>
      <c r="C17" s="37">
        <f>J17+O17-M17</f>
        <v>0</v>
      </c>
      <c r="D17" s="37">
        <v>0</v>
      </c>
      <c r="E17" s="37">
        <v>0</v>
      </c>
      <c r="F17" s="37">
        <v>0</v>
      </c>
      <c r="G17" s="37">
        <v>0</v>
      </c>
      <c r="H17" s="37">
        <f>D17+E17+F17+G17</f>
        <v>0</v>
      </c>
      <c r="I17" s="37">
        <v>0</v>
      </c>
      <c r="J17" s="37">
        <f t="shared" si="1"/>
        <v>0</v>
      </c>
      <c r="K17" s="37" t="s">
        <v>108</v>
      </c>
      <c r="L17" s="37" t="s">
        <v>108</v>
      </c>
      <c r="M17" s="37">
        <v>0</v>
      </c>
      <c r="N17" s="37" t="s">
        <v>108</v>
      </c>
      <c r="O17" s="38">
        <f>M17</f>
        <v>0</v>
      </c>
    </row>
    <row r="18" spans="1:15" ht="94.5">
      <c r="A18" s="16" t="s">
        <v>336</v>
      </c>
      <c r="B18" s="34" t="s">
        <v>126</v>
      </c>
      <c r="C18" s="37">
        <f>J18+O18-M18-N18</f>
        <v>0</v>
      </c>
      <c r="D18" s="37">
        <f>D19+D20</f>
        <v>0</v>
      </c>
      <c r="E18" s="37">
        <f>E19+E20</f>
        <v>0</v>
      </c>
      <c r="F18" s="37">
        <f>F19+F20</f>
        <v>0</v>
      </c>
      <c r="G18" s="37">
        <f>G19+G20</f>
        <v>0</v>
      </c>
      <c r="H18" s="37">
        <f>D18+E18+F18+G18</f>
        <v>0</v>
      </c>
      <c r="I18" s="37">
        <f>I19+I20</f>
        <v>0</v>
      </c>
      <c r="J18" s="37">
        <f t="shared" si="1"/>
        <v>0</v>
      </c>
      <c r="K18" s="37" t="s">
        <v>108</v>
      </c>
      <c r="L18" s="37" t="s">
        <v>108</v>
      </c>
      <c r="M18" s="37">
        <v>0</v>
      </c>
      <c r="N18" s="37">
        <v>0</v>
      </c>
      <c r="O18" s="38">
        <f>M18+N18</f>
        <v>0</v>
      </c>
    </row>
    <row r="19" spans="1:15" ht="78.75">
      <c r="A19" s="16" t="s">
        <v>337</v>
      </c>
      <c r="B19" s="34" t="s">
        <v>115</v>
      </c>
      <c r="C19" s="37">
        <f>J19</f>
        <v>0</v>
      </c>
      <c r="D19" s="37">
        <v>0</v>
      </c>
      <c r="E19" s="37">
        <v>0</v>
      </c>
      <c r="F19" s="37">
        <v>0</v>
      </c>
      <c r="G19" s="37">
        <v>0</v>
      </c>
      <c r="H19" s="37">
        <f>D19+E19+F19+G19</f>
        <v>0</v>
      </c>
      <c r="I19" s="37">
        <v>0</v>
      </c>
      <c r="J19" s="37">
        <f t="shared" si="1"/>
        <v>0</v>
      </c>
      <c r="K19" s="37" t="s">
        <v>108</v>
      </c>
      <c r="L19" s="37" t="s">
        <v>108</v>
      </c>
      <c r="M19" s="37" t="s">
        <v>108</v>
      </c>
      <c r="N19" s="37" t="s">
        <v>108</v>
      </c>
      <c r="O19" s="38" t="s">
        <v>108</v>
      </c>
    </row>
    <row r="20" spans="1:15" ht="78.75">
      <c r="A20" s="16" t="s">
        <v>338</v>
      </c>
      <c r="B20" s="34" t="s">
        <v>116</v>
      </c>
      <c r="C20" s="37">
        <f>J20</f>
        <v>0</v>
      </c>
      <c r="D20" s="37">
        <v>0</v>
      </c>
      <c r="E20" s="37">
        <v>0</v>
      </c>
      <c r="F20" s="37">
        <v>0</v>
      </c>
      <c r="G20" s="37">
        <v>0</v>
      </c>
      <c r="H20" s="37">
        <f aca="true" t="shared" si="2" ref="H20:H31">D20+E20+F20+G20</f>
        <v>0</v>
      </c>
      <c r="I20" s="37">
        <v>0</v>
      </c>
      <c r="J20" s="37">
        <f t="shared" si="1"/>
        <v>0</v>
      </c>
      <c r="K20" s="37" t="s">
        <v>108</v>
      </c>
      <c r="L20" s="37" t="s">
        <v>108</v>
      </c>
      <c r="M20" s="37" t="s">
        <v>108</v>
      </c>
      <c r="N20" s="37" t="s">
        <v>108</v>
      </c>
      <c r="O20" s="38" t="s">
        <v>108</v>
      </c>
    </row>
    <row r="21" spans="1:15" ht="157.5">
      <c r="A21" s="16" t="s">
        <v>381</v>
      </c>
      <c r="B21" s="34" t="s">
        <v>394</v>
      </c>
      <c r="C21" s="37">
        <f>J21+O21-M21-N21</f>
        <v>0</v>
      </c>
      <c r="D21" s="37">
        <v>0</v>
      </c>
      <c r="E21" s="37"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f t="shared" si="1"/>
        <v>0</v>
      </c>
      <c r="K21" s="37" t="s">
        <v>108</v>
      </c>
      <c r="L21" s="37" t="s">
        <v>108</v>
      </c>
      <c r="M21" s="37">
        <v>0</v>
      </c>
      <c r="N21" s="37">
        <v>0</v>
      </c>
      <c r="O21" s="38">
        <f>M21+N21</f>
        <v>0</v>
      </c>
    </row>
    <row r="22" spans="1:15" ht="157.5">
      <c r="A22" s="16" t="s">
        <v>339</v>
      </c>
      <c r="B22" s="34" t="s">
        <v>367</v>
      </c>
      <c r="C22" s="37">
        <f>J22+O22-N22</f>
        <v>0</v>
      </c>
      <c r="D22" s="37">
        <v>0</v>
      </c>
      <c r="E22" s="37"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f t="shared" si="1"/>
        <v>0</v>
      </c>
      <c r="K22" s="37" t="s">
        <v>108</v>
      </c>
      <c r="L22" s="37" t="s">
        <v>108</v>
      </c>
      <c r="M22" s="37" t="s">
        <v>108</v>
      </c>
      <c r="N22" s="37">
        <v>0</v>
      </c>
      <c r="O22" s="38">
        <f>N22</f>
        <v>0</v>
      </c>
    </row>
    <row r="23" spans="1:15" ht="31.5">
      <c r="A23" s="16" t="s">
        <v>340</v>
      </c>
      <c r="B23" s="34" t="s">
        <v>105</v>
      </c>
      <c r="C23" s="37">
        <f>H23</f>
        <v>0</v>
      </c>
      <c r="D23" s="37">
        <v>0</v>
      </c>
      <c r="E23" s="37">
        <v>0</v>
      </c>
      <c r="F23" s="37">
        <v>0</v>
      </c>
      <c r="G23" s="37">
        <v>0</v>
      </c>
      <c r="H23" s="37">
        <f t="shared" si="2"/>
        <v>0</v>
      </c>
      <c r="I23" s="37" t="s">
        <v>108</v>
      </c>
      <c r="J23" s="37" t="s">
        <v>108</v>
      </c>
      <c r="K23" s="37" t="s">
        <v>108</v>
      </c>
      <c r="L23" s="37" t="s">
        <v>108</v>
      </c>
      <c r="M23" s="37" t="s">
        <v>108</v>
      </c>
      <c r="N23" s="37" t="s">
        <v>108</v>
      </c>
      <c r="O23" s="38" t="s">
        <v>108</v>
      </c>
    </row>
    <row r="24" spans="1:15" ht="94.5">
      <c r="A24" s="16" t="s">
        <v>356</v>
      </c>
      <c r="B24" s="34" t="s">
        <v>122</v>
      </c>
      <c r="C24" s="37">
        <f>C25+C26</f>
        <v>0</v>
      </c>
      <c r="D24" s="37">
        <f aca="true" t="shared" si="3" ref="D24:O24">D25+D26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t="shared" si="3"/>
        <v>0</v>
      </c>
      <c r="O24" s="37">
        <f t="shared" si="3"/>
        <v>0</v>
      </c>
    </row>
    <row r="25" spans="1:15" ht="31.5">
      <c r="A25" s="16" t="s">
        <v>357</v>
      </c>
      <c r="B25" s="34" t="s">
        <v>123</v>
      </c>
      <c r="C25" s="37">
        <f>J25+O25-M25-N25</f>
        <v>0</v>
      </c>
      <c r="D25" s="37">
        <v>0</v>
      </c>
      <c r="E25" s="37"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f>H25+I25</f>
        <v>0</v>
      </c>
      <c r="K25" s="37">
        <v>0</v>
      </c>
      <c r="L25" s="37">
        <v>0</v>
      </c>
      <c r="M25" s="37">
        <v>0</v>
      </c>
      <c r="N25" s="37">
        <v>0</v>
      </c>
      <c r="O25" s="38">
        <f>K25+L25+M25+N25</f>
        <v>0</v>
      </c>
    </row>
    <row r="26" spans="1:15" ht="31.5">
      <c r="A26" s="16" t="s">
        <v>358</v>
      </c>
      <c r="B26" s="34" t="s">
        <v>124</v>
      </c>
      <c r="C26" s="37">
        <f>J26+O26-M26-N26</f>
        <v>0</v>
      </c>
      <c r="D26" s="37">
        <v>0</v>
      </c>
      <c r="E26" s="37"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f>H26+I26</f>
        <v>0</v>
      </c>
      <c r="K26" s="37">
        <v>0</v>
      </c>
      <c r="L26" s="37">
        <v>0</v>
      </c>
      <c r="M26" s="37">
        <v>0</v>
      </c>
      <c r="N26" s="37">
        <v>0</v>
      </c>
      <c r="O26" s="38">
        <f>K26+L26+M26+N26</f>
        <v>0</v>
      </c>
    </row>
    <row r="27" spans="1:15" ht="78.75">
      <c r="A27" s="16" t="s">
        <v>129</v>
      </c>
      <c r="B27" s="34" t="s">
        <v>310</v>
      </c>
      <c r="C27" s="37">
        <f>H27+O27-M27-N27</f>
        <v>0</v>
      </c>
      <c r="D27" s="37">
        <v>0</v>
      </c>
      <c r="E27" s="37">
        <v>0</v>
      </c>
      <c r="F27" s="37">
        <v>0</v>
      </c>
      <c r="G27" s="37">
        <v>0</v>
      </c>
      <c r="H27" s="37">
        <f t="shared" si="2"/>
        <v>0</v>
      </c>
      <c r="I27" s="37" t="s">
        <v>108</v>
      </c>
      <c r="J27" s="37" t="s">
        <v>108</v>
      </c>
      <c r="K27" s="37" t="s">
        <v>108</v>
      </c>
      <c r="L27" s="37" t="s">
        <v>108</v>
      </c>
      <c r="M27" s="37">
        <v>0</v>
      </c>
      <c r="N27" s="37">
        <v>0</v>
      </c>
      <c r="O27" s="38">
        <f>M27+N27</f>
        <v>0</v>
      </c>
    </row>
    <row r="28" spans="1:15" ht="63">
      <c r="A28" s="16" t="s">
        <v>322</v>
      </c>
      <c r="B28" s="39" t="s">
        <v>311</v>
      </c>
      <c r="C28" s="37">
        <f>J28+O28-M28-N28</f>
        <v>0</v>
      </c>
      <c r="D28" s="37">
        <v>0</v>
      </c>
      <c r="E28" s="37"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f>H28+I28</f>
        <v>0</v>
      </c>
      <c r="K28" s="37">
        <v>0</v>
      </c>
      <c r="L28" s="37">
        <v>0</v>
      </c>
      <c r="M28" s="37">
        <v>0</v>
      </c>
      <c r="N28" s="37">
        <v>0</v>
      </c>
      <c r="O28" s="38">
        <f>K28+L28+M28+N28</f>
        <v>0</v>
      </c>
    </row>
    <row r="29" spans="1:15" ht="141.75">
      <c r="A29" s="16" t="s">
        <v>323</v>
      </c>
      <c r="B29" s="39" t="s">
        <v>312</v>
      </c>
      <c r="C29" s="37">
        <f>C30+C31</f>
        <v>0</v>
      </c>
      <c r="D29" s="37">
        <f aca="true" t="shared" si="4" ref="D29:O29">D30+D31</f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37">
        <f t="shared" si="4"/>
        <v>0</v>
      </c>
      <c r="O29" s="37">
        <f t="shared" si="4"/>
        <v>0</v>
      </c>
    </row>
    <row r="30" spans="1:15" ht="47.25">
      <c r="A30" s="16" t="s">
        <v>389</v>
      </c>
      <c r="B30" s="34" t="s">
        <v>120</v>
      </c>
      <c r="C30" s="37">
        <f>J30+O30-M30-N30</f>
        <v>0</v>
      </c>
      <c r="D30" s="37">
        <v>0</v>
      </c>
      <c r="E30" s="37"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f>H30+I30</f>
        <v>0</v>
      </c>
      <c r="K30" s="37">
        <v>0</v>
      </c>
      <c r="L30" s="37">
        <v>0</v>
      </c>
      <c r="M30" s="37">
        <v>0</v>
      </c>
      <c r="N30" s="37">
        <v>0</v>
      </c>
      <c r="O30" s="38">
        <f>K30+L30+M30+N30</f>
        <v>0</v>
      </c>
    </row>
    <row r="31" spans="1:15" ht="31.5">
      <c r="A31" s="16" t="s">
        <v>390</v>
      </c>
      <c r="B31" s="34" t="s">
        <v>121</v>
      </c>
      <c r="C31" s="37">
        <f>J31+O31-M31-N31</f>
        <v>0</v>
      </c>
      <c r="D31" s="37">
        <v>0</v>
      </c>
      <c r="E31" s="37"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f>H31+I31</f>
        <v>0</v>
      </c>
      <c r="K31" s="37">
        <v>0</v>
      </c>
      <c r="L31" s="37">
        <v>0</v>
      </c>
      <c r="M31" s="37">
        <v>0</v>
      </c>
      <c r="N31" s="37">
        <v>0</v>
      </c>
      <c r="O31" s="38">
        <f>K31+L31+M31+N31</f>
        <v>0</v>
      </c>
    </row>
    <row r="32" spans="1:15" ht="28.5" customHeight="1">
      <c r="A32" s="69" t="s">
        <v>332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1:15" ht="126">
      <c r="A33" s="16" t="s">
        <v>118</v>
      </c>
      <c r="B33" s="39" t="s">
        <v>412</v>
      </c>
      <c r="C33" s="35">
        <f>C34+C37</f>
        <v>18601</v>
      </c>
      <c r="D33" s="35">
        <f aca="true" t="shared" si="5" ref="D33:O33">D34+D37</f>
        <v>0</v>
      </c>
      <c r="E33" s="35">
        <f t="shared" si="5"/>
        <v>0</v>
      </c>
      <c r="F33" s="35">
        <v>10734</v>
      </c>
      <c r="G33" s="35">
        <f t="shared" si="5"/>
        <v>0</v>
      </c>
      <c r="H33" s="35">
        <f t="shared" si="5"/>
        <v>10734</v>
      </c>
      <c r="I33" s="35">
        <v>2293</v>
      </c>
      <c r="J33" s="35">
        <f t="shared" si="5"/>
        <v>13027</v>
      </c>
      <c r="K33" s="35">
        <v>3960</v>
      </c>
      <c r="L33" s="35">
        <v>1614</v>
      </c>
      <c r="M33" s="35">
        <f t="shared" si="5"/>
        <v>0</v>
      </c>
      <c r="N33" s="35">
        <f t="shared" si="5"/>
        <v>0</v>
      </c>
      <c r="O33" s="35">
        <f t="shared" si="5"/>
        <v>5574</v>
      </c>
    </row>
    <row r="34" spans="1:15" ht="110.25">
      <c r="A34" s="16" t="s">
        <v>341</v>
      </c>
      <c r="B34" s="34" t="s">
        <v>132</v>
      </c>
      <c r="C34" s="35">
        <f>J34+O34-M34-N34</f>
        <v>18601</v>
      </c>
      <c r="D34" s="35">
        <f>D35+D36</f>
        <v>0</v>
      </c>
      <c r="E34" s="35">
        <f>E35+E36</f>
        <v>0</v>
      </c>
      <c r="F34" s="35">
        <v>10734</v>
      </c>
      <c r="G34" s="35">
        <f>G35+G36</f>
        <v>0</v>
      </c>
      <c r="H34" s="35">
        <f aca="true" t="shared" si="6" ref="H34:H55">D34+E34+F34+G34</f>
        <v>10734</v>
      </c>
      <c r="I34" s="35">
        <v>2293</v>
      </c>
      <c r="J34" s="35">
        <f aca="true" t="shared" si="7" ref="J34:J54">H34+I34</f>
        <v>13027</v>
      </c>
      <c r="K34" s="35">
        <v>3960</v>
      </c>
      <c r="L34" s="35">
        <v>1614</v>
      </c>
      <c r="M34" s="35">
        <f>M36</f>
        <v>0</v>
      </c>
      <c r="N34" s="35">
        <v>0</v>
      </c>
      <c r="O34" s="36">
        <f>K34+L34+M34+N34</f>
        <v>5574</v>
      </c>
    </row>
    <row r="35" spans="1:15" ht="141.75">
      <c r="A35" s="16" t="s">
        <v>342</v>
      </c>
      <c r="B35" s="34" t="s">
        <v>384</v>
      </c>
      <c r="C35" s="35">
        <f>J35</f>
        <v>13027</v>
      </c>
      <c r="D35" s="35">
        <v>0</v>
      </c>
      <c r="E35" s="35">
        <v>0</v>
      </c>
      <c r="F35" s="35">
        <v>10734</v>
      </c>
      <c r="G35" s="35">
        <v>0</v>
      </c>
      <c r="H35" s="35">
        <f t="shared" si="6"/>
        <v>10734</v>
      </c>
      <c r="I35" s="35">
        <v>2293</v>
      </c>
      <c r="J35" s="35">
        <f t="shared" si="7"/>
        <v>13027</v>
      </c>
      <c r="K35" s="35" t="s">
        <v>108</v>
      </c>
      <c r="L35" s="35" t="s">
        <v>108</v>
      </c>
      <c r="M35" s="35" t="s">
        <v>108</v>
      </c>
      <c r="N35" s="35" t="s">
        <v>108</v>
      </c>
      <c r="O35" s="36" t="s">
        <v>108</v>
      </c>
    </row>
    <row r="36" spans="1:15" ht="126">
      <c r="A36" s="16" t="s">
        <v>343</v>
      </c>
      <c r="B36" s="34" t="s">
        <v>395</v>
      </c>
      <c r="C36" s="35">
        <f>J36</f>
        <v>0</v>
      </c>
      <c r="D36" s="35">
        <v>0</v>
      </c>
      <c r="E36" s="35">
        <v>0</v>
      </c>
      <c r="F36" s="35">
        <v>0</v>
      </c>
      <c r="G36" s="35">
        <v>0</v>
      </c>
      <c r="H36" s="35">
        <f t="shared" si="6"/>
        <v>0</v>
      </c>
      <c r="I36" s="35">
        <v>0</v>
      </c>
      <c r="J36" s="35">
        <f t="shared" si="7"/>
        <v>0</v>
      </c>
      <c r="K36" s="35" t="s">
        <v>108</v>
      </c>
      <c r="L36" s="35" t="s">
        <v>108</v>
      </c>
      <c r="M36" s="35">
        <v>0</v>
      </c>
      <c r="N36" s="35" t="s">
        <v>108</v>
      </c>
      <c r="O36" s="36">
        <f>M36</f>
        <v>0</v>
      </c>
    </row>
    <row r="37" spans="1:15" ht="110.25">
      <c r="A37" s="16" t="s">
        <v>344</v>
      </c>
      <c r="B37" s="34" t="s">
        <v>133</v>
      </c>
      <c r="C37" s="35">
        <f>J37+O37-M37-N37</f>
        <v>0</v>
      </c>
      <c r="D37" s="35">
        <f>D38+D39</f>
        <v>0</v>
      </c>
      <c r="E37" s="35">
        <f>E38+E39</f>
        <v>0</v>
      </c>
      <c r="F37" s="35">
        <f>F38+F39</f>
        <v>0</v>
      </c>
      <c r="G37" s="35">
        <f>G38+G39</f>
        <v>0</v>
      </c>
      <c r="H37" s="35">
        <f t="shared" si="6"/>
        <v>0</v>
      </c>
      <c r="I37" s="35">
        <f>I38+I39</f>
        <v>0</v>
      </c>
      <c r="J37" s="35">
        <f t="shared" si="7"/>
        <v>0</v>
      </c>
      <c r="K37" s="35" t="s">
        <v>108</v>
      </c>
      <c r="L37" s="35" t="s">
        <v>108</v>
      </c>
      <c r="M37" s="35">
        <v>0</v>
      </c>
      <c r="N37" s="35">
        <v>0</v>
      </c>
      <c r="O37" s="36">
        <f>M37+N37</f>
        <v>0</v>
      </c>
    </row>
    <row r="38" spans="1:15" ht="94.5">
      <c r="A38" s="16" t="s">
        <v>345</v>
      </c>
      <c r="B38" s="34" t="s">
        <v>134</v>
      </c>
      <c r="C38" s="35">
        <f>J38</f>
        <v>0</v>
      </c>
      <c r="D38" s="35">
        <v>0</v>
      </c>
      <c r="E38" s="35">
        <v>0</v>
      </c>
      <c r="F38" s="35">
        <v>0</v>
      </c>
      <c r="G38" s="35">
        <v>0</v>
      </c>
      <c r="H38" s="35">
        <f t="shared" si="6"/>
        <v>0</v>
      </c>
      <c r="I38" s="35">
        <v>0</v>
      </c>
      <c r="J38" s="35">
        <f t="shared" si="7"/>
        <v>0</v>
      </c>
      <c r="K38" s="35" t="s">
        <v>108</v>
      </c>
      <c r="L38" s="35" t="s">
        <v>108</v>
      </c>
      <c r="M38" s="35" t="s">
        <v>108</v>
      </c>
      <c r="N38" s="35" t="s">
        <v>108</v>
      </c>
      <c r="O38" s="36" t="s">
        <v>108</v>
      </c>
    </row>
    <row r="39" spans="1:15" ht="94.5">
      <c r="A39" s="16" t="s">
        <v>346</v>
      </c>
      <c r="B39" s="34" t="s">
        <v>135</v>
      </c>
      <c r="C39" s="35">
        <f>J39</f>
        <v>0</v>
      </c>
      <c r="D39" s="35">
        <v>0</v>
      </c>
      <c r="E39" s="35">
        <v>0</v>
      </c>
      <c r="F39" s="35">
        <v>0</v>
      </c>
      <c r="G39" s="35">
        <v>0</v>
      </c>
      <c r="H39" s="35">
        <f t="shared" si="6"/>
        <v>0</v>
      </c>
      <c r="I39" s="35">
        <v>0</v>
      </c>
      <c r="J39" s="35">
        <f t="shared" si="7"/>
        <v>0</v>
      </c>
      <c r="K39" s="35" t="s">
        <v>108</v>
      </c>
      <c r="L39" s="35" t="s">
        <v>108</v>
      </c>
      <c r="M39" s="35" t="s">
        <v>108</v>
      </c>
      <c r="N39" s="35" t="s">
        <v>108</v>
      </c>
      <c r="O39" s="36" t="s">
        <v>108</v>
      </c>
    </row>
    <row r="40" spans="1:15" ht="157.5">
      <c r="A40" s="16" t="s">
        <v>382</v>
      </c>
      <c r="B40" s="34" t="s">
        <v>393</v>
      </c>
      <c r="C40" s="35">
        <f>J40+O40*M40*N40</f>
        <v>0</v>
      </c>
      <c r="D40" s="35">
        <v>0</v>
      </c>
      <c r="E40" s="35">
        <v>0</v>
      </c>
      <c r="F40" s="35">
        <v>0</v>
      </c>
      <c r="G40" s="35">
        <v>0</v>
      </c>
      <c r="H40" s="35">
        <f t="shared" si="6"/>
        <v>0</v>
      </c>
      <c r="I40" s="35">
        <v>0</v>
      </c>
      <c r="J40" s="35">
        <f t="shared" si="7"/>
        <v>0</v>
      </c>
      <c r="K40" s="35" t="s">
        <v>108</v>
      </c>
      <c r="L40" s="35" t="s">
        <v>108</v>
      </c>
      <c r="M40" s="35">
        <v>0</v>
      </c>
      <c r="N40" s="35">
        <v>0</v>
      </c>
      <c r="O40" s="36">
        <f>M40+N40</f>
        <v>0</v>
      </c>
    </row>
    <row r="41" spans="1:15" ht="220.5">
      <c r="A41" s="16" t="s">
        <v>347</v>
      </c>
      <c r="B41" s="34" t="s">
        <v>383</v>
      </c>
      <c r="C41" s="35">
        <f>J41</f>
        <v>0</v>
      </c>
      <c r="D41" s="35">
        <v>0</v>
      </c>
      <c r="E41" s="35">
        <v>0</v>
      </c>
      <c r="F41" s="35">
        <v>0</v>
      </c>
      <c r="G41" s="35">
        <v>0</v>
      </c>
      <c r="H41" s="35">
        <f t="shared" si="6"/>
        <v>0</v>
      </c>
      <c r="I41" s="35">
        <v>0</v>
      </c>
      <c r="J41" s="35">
        <f t="shared" si="7"/>
        <v>0</v>
      </c>
      <c r="K41" s="35" t="s">
        <v>108</v>
      </c>
      <c r="L41" s="35" t="s">
        <v>108</v>
      </c>
      <c r="M41" s="35" t="s">
        <v>108</v>
      </c>
      <c r="N41" s="35">
        <v>0</v>
      </c>
      <c r="O41" s="36">
        <f>N41</f>
        <v>0</v>
      </c>
    </row>
    <row r="42" spans="1:15" ht="31.5">
      <c r="A42" s="16" t="s">
        <v>348</v>
      </c>
      <c r="B42" s="34" t="s">
        <v>136</v>
      </c>
      <c r="C42" s="35">
        <f>H42</f>
        <v>0</v>
      </c>
      <c r="D42" s="35">
        <v>0</v>
      </c>
      <c r="E42" s="35">
        <v>0</v>
      </c>
      <c r="F42" s="35">
        <v>0</v>
      </c>
      <c r="G42" s="35">
        <v>0</v>
      </c>
      <c r="H42" s="35">
        <f t="shared" si="6"/>
        <v>0</v>
      </c>
      <c r="I42" s="35" t="s">
        <v>108</v>
      </c>
      <c r="J42" s="35" t="s">
        <v>108</v>
      </c>
      <c r="K42" s="35" t="s">
        <v>108</v>
      </c>
      <c r="L42" s="35" t="s">
        <v>108</v>
      </c>
      <c r="M42" s="35" t="s">
        <v>108</v>
      </c>
      <c r="N42" s="35" t="s">
        <v>108</v>
      </c>
      <c r="O42" s="36" t="s">
        <v>108</v>
      </c>
    </row>
    <row r="43" spans="1:15" ht="94.5">
      <c r="A43" s="16" t="s">
        <v>363</v>
      </c>
      <c r="B43" s="34" t="s">
        <v>137</v>
      </c>
      <c r="C43" s="35">
        <f>C44+C45</f>
        <v>0</v>
      </c>
      <c r="D43" s="35">
        <f aca="true" t="shared" si="8" ref="D43:O43">D44+D45</f>
        <v>0</v>
      </c>
      <c r="E43" s="35">
        <f t="shared" si="8"/>
        <v>0</v>
      </c>
      <c r="F43" s="35">
        <f t="shared" si="8"/>
        <v>0</v>
      </c>
      <c r="G43" s="35">
        <f t="shared" si="8"/>
        <v>0</v>
      </c>
      <c r="H43" s="35">
        <f t="shared" si="8"/>
        <v>0</v>
      </c>
      <c r="I43" s="35">
        <f t="shared" si="8"/>
        <v>0</v>
      </c>
      <c r="J43" s="35">
        <f t="shared" si="8"/>
        <v>0</v>
      </c>
      <c r="K43" s="35">
        <f t="shared" si="8"/>
        <v>0</v>
      </c>
      <c r="L43" s="35">
        <f t="shared" si="8"/>
        <v>0</v>
      </c>
      <c r="M43" s="35">
        <f t="shared" si="8"/>
        <v>0</v>
      </c>
      <c r="N43" s="35">
        <f t="shared" si="8"/>
        <v>0</v>
      </c>
      <c r="O43" s="35">
        <f t="shared" si="8"/>
        <v>0</v>
      </c>
    </row>
    <row r="44" spans="1:15" ht="31.5">
      <c r="A44" s="16" t="s">
        <v>364</v>
      </c>
      <c r="B44" s="34" t="s">
        <v>138</v>
      </c>
      <c r="C44" s="35">
        <f>J44+O44-M44-N44</f>
        <v>0</v>
      </c>
      <c r="D44" s="35">
        <v>0</v>
      </c>
      <c r="E44" s="35">
        <v>0</v>
      </c>
      <c r="F44" s="35">
        <v>0</v>
      </c>
      <c r="G44" s="35">
        <v>0</v>
      </c>
      <c r="H44" s="35">
        <f t="shared" si="6"/>
        <v>0</v>
      </c>
      <c r="I44" s="35">
        <v>0</v>
      </c>
      <c r="J44" s="35">
        <f t="shared" si="7"/>
        <v>0</v>
      </c>
      <c r="K44" s="35">
        <v>0</v>
      </c>
      <c r="L44" s="35">
        <v>0</v>
      </c>
      <c r="M44" s="35">
        <v>0</v>
      </c>
      <c r="N44" s="35">
        <v>0</v>
      </c>
      <c r="O44" s="36">
        <f>K44+L44+M44+N44</f>
        <v>0</v>
      </c>
    </row>
    <row r="45" spans="1:15" ht="31.5">
      <c r="A45" s="16" t="s">
        <v>365</v>
      </c>
      <c r="B45" s="34" t="s">
        <v>139</v>
      </c>
      <c r="C45" s="35">
        <f>J45+O45-M45-N45</f>
        <v>0</v>
      </c>
      <c r="D45" s="35">
        <v>0</v>
      </c>
      <c r="E45" s="35">
        <v>0</v>
      </c>
      <c r="F45" s="35">
        <v>0</v>
      </c>
      <c r="G45" s="35">
        <v>0</v>
      </c>
      <c r="H45" s="35">
        <f t="shared" si="6"/>
        <v>0</v>
      </c>
      <c r="I45" s="35">
        <v>0</v>
      </c>
      <c r="J45" s="35">
        <f t="shared" si="7"/>
        <v>0</v>
      </c>
      <c r="K45" s="35">
        <v>0</v>
      </c>
      <c r="L45" s="35">
        <v>0</v>
      </c>
      <c r="M45" s="35">
        <v>0</v>
      </c>
      <c r="N45" s="35">
        <v>0</v>
      </c>
      <c r="O45" s="36">
        <f>K45+L45+M45+N45</f>
        <v>0</v>
      </c>
    </row>
    <row r="46" spans="1:15" ht="141.75">
      <c r="A46" s="16" t="s">
        <v>119</v>
      </c>
      <c r="B46" s="39" t="s">
        <v>316</v>
      </c>
      <c r="C46" s="35">
        <f>H46+O46-M46-N46</f>
        <v>0</v>
      </c>
      <c r="D46" s="35">
        <v>0</v>
      </c>
      <c r="E46" s="35">
        <v>0</v>
      </c>
      <c r="F46" s="35">
        <v>0</v>
      </c>
      <c r="G46" s="35">
        <v>0</v>
      </c>
      <c r="H46" s="35">
        <f t="shared" si="6"/>
        <v>0</v>
      </c>
      <c r="I46" s="35" t="s">
        <v>108</v>
      </c>
      <c r="J46" s="35" t="s">
        <v>108</v>
      </c>
      <c r="K46" s="35" t="s">
        <v>108</v>
      </c>
      <c r="L46" s="35" t="s">
        <v>108</v>
      </c>
      <c r="M46" s="35">
        <v>0</v>
      </c>
      <c r="N46" s="35">
        <v>0</v>
      </c>
      <c r="O46" s="36">
        <f>M46+N46</f>
        <v>0</v>
      </c>
    </row>
    <row r="47" spans="1:15" ht="110.25">
      <c r="A47" s="16" t="s">
        <v>317</v>
      </c>
      <c r="B47" s="34" t="s">
        <v>413</v>
      </c>
      <c r="C47" s="35">
        <f>J47+O47-M47-N47</f>
        <v>16632</v>
      </c>
      <c r="D47" s="35">
        <f>D48+D49</f>
        <v>0</v>
      </c>
      <c r="E47" s="35">
        <f>E48+E49</f>
        <v>0</v>
      </c>
      <c r="F47" s="35">
        <v>9064</v>
      </c>
      <c r="G47" s="35">
        <f>G48+G49</f>
        <v>0</v>
      </c>
      <c r="H47" s="35">
        <f t="shared" si="6"/>
        <v>9064</v>
      </c>
      <c r="I47" s="35">
        <v>1994</v>
      </c>
      <c r="J47" s="35">
        <f t="shared" si="7"/>
        <v>11058</v>
      </c>
      <c r="K47" s="35">
        <v>3960</v>
      </c>
      <c r="L47" s="35">
        <v>1614</v>
      </c>
      <c r="M47" s="35">
        <f>M49</f>
        <v>0</v>
      </c>
      <c r="N47" s="35">
        <v>0</v>
      </c>
      <c r="O47" s="36">
        <f>K47+L47+M47+N47</f>
        <v>5574</v>
      </c>
    </row>
    <row r="48" spans="1:15" ht="141.75">
      <c r="A48" s="16" t="s">
        <v>349</v>
      </c>
      <c r="B48" s="34" t="s">
        <v>384</v>
      </c>
      <c r="C48" s="35">
        <f>J48</f>
        <v>11058</v>
      </c>
      <c r="D48" s="35">
        <v>0</v>
      </c>
      <c r="E48" s="35">
        <v>0</v>
      </c>
      <c r="F48" s="35">
        <v>9064</v>
      </c>
      <c r="G48" s="35">
        <v>0</v>
      </c>
      <c r="H48" s="35">
        <f t="shared" si="6"/>
        <v>9064</v>
      </c>
      <c r="I48" s="35">
        <v>1994</v>
      </c>
      <c r="J48" s="35">
        <f t="shared" si="7"/>
        <v>11058</v>
      </c>
      <c r="K48" s="35" t="s">
        <v>108</v>
      </c>
      <c r="L48" s="35" t="s">
        <v>108</v>
      </c>
      <c r="M48" s="35" t="s">
        <v>108</v>
      </c>
      <c r="N48" s="35" t="s">
        <v>108</v>
      </c>
      <c r="O48" s="36" t="str">
        <f>N48</f>
        <v>х</v>
      </c>
    </row>
    <row r="49" spans="1:15" ht="126">
      <c r="A49" s="16" t="s">
        <v>350</v>
      </c>
      <c r="B49" s="34" t="s">
        <v>395</v>
      </c>
      <c r="C49" s="35">
        <f>J49</f>
        <v>0</v>
      </c>
      <c r="D49" s="35">
        <v>0</v>
      </c>
      <c r="E49" s="35">
        <v>0</v>
      </c>
      <c r="F49" s="35">
        <v>0</v>
      </c>
      <c r="G49" s="35">
        <v>0</v>
      </c>
      <c r="H49" s="35">
        <f t="shared" si="6"/>
        <v>0</v>
      </c>
      <c r="I49" s="35">
        <v>0</v>
      </c>
      <c r="J49" s="35">
        <f t="shared" si="7"/>
        <v>0</v>
      </c>
      <c r="K49" s="35" t="s">
        <v>108</v>
      </c>
      <c r="L49" s="35" t="s">
        <v>108</v>
      </c>
      <c r="M49" s="35">
        <v>0</v>
      </c>
      <c r="N49" s="35" t="s">
        <v>108</v>
      </c>
      <c r="O49" s="36">
        <f>M49</f>
        <v>0</v>
      </c>
    </row>
    <row r="50" spans="1:15" ht="204.75">
      <c r="A50" s="16" t="s">
        <v>325</v>
      </c>
      <c r="B50" s="34" t="s">
        <v>401</v>
      </c>
      <c r="C50" s="35">
        <f>J50</f>
        <v>0</v>
      </c>
      <c r="D50" s="35">
        <v>0</v>
      </c>
      <c r="E50" s="35">
        <v>0</v>
      </c>
      <c r="F50" s="35">
        <v>0</v>
      </c>
      <c r="G50" s="35">
        <v>0</v>
      </c>
      <c r="H50" s="35">
        <f t="shared" si="6"/>
        <v>0</v>
      </c>
      <c r="I50" s="35">
        <v>0</v>
      </c>
      <c r="J50" s="35">
        <f t="shared" si="7"/>
        <v>0</v>
      </c>
      <c r="K50" s="35" t="s">
        <v>108</v>
      </c>
      <c r="L50" s="35" t="s">
        <v>108</v>
      </c>
      <c r="M50" s="35" t="s">
        <v>108</v>
      </c>
      <c r="N50" s="35">
        <v>0</v>
      </c>
      <c r="O50" s="36">
        <f>N50</f>
        <v>0</v>
      </c>
    </row>
    <row r="51" spans="1:15" ht="141.75">
      <c r="A51" s="16" t="s">
        <v>351</v>
      </c>
      <c r="B51" s="34" t="s">
        <v>319</v>
      </c>
      <c r="C51" s="35">
        <f>H51+O51-M51-N51</f>
        <v>0</v>
      </c>
      <c r="D51" s="35">
        <v>0</v>
      </c>
      <c r="E51" s="35">
        <v>0</v>
      </c>
      <c r="F51" s="35">
        <v>0</v>
      </c>
      <c r="G51" s="35">
        <v>0</v>
      </c>
      <c r="H51" s="35">
        <f t="shared" si="6"/>
        <v>0</v>
      </c>
      <c r="I51" s="35" t="s">
        <v>108</v>
      </c>
      <c r="J51" s="35" t="s">
        <v>108</v>
      </c>
      <c r="K51" s="35" t="s">
        <v>108</v>
      </c>
      <c r="L51" s="35" t="s">
        <v>108</v>
      </c>
      <c r="M51" s="35">
        <v>0</v>
      </c>
      <c r="N51" s="35">
        <v>0</v>
      </c>
      <c r="O51" s="36">
        <f>M51+N51</f>
        <v>0</v>
      </c>
    </row>
    <row r="52" spans="1:15" ht="110.25">
      <c r="A52" s="16" t="s">
        <v>352</v>
      </c>
      <c r="B52" s="34" t="s">
        <v>140</v>
      </c>
      <c r="C52" s="35">
        <f>C53+C54</f>
        <v>0</v>
      </c>
      <c r="D52" s="35">
        <f aca="true" t="shared" si="9" ref="D52:O52">D53+D54</f>
        <v>0</v>
      </c>
      <c r="E52" s="35">
        <f t="shared" si="9"/>
        <v>0</v>
      </c>
      <c r="F52" s="35">
        <f t="shared" si="9"/>
        <v>0</v>
      </c>
      <c r="G52" s="35">
        <f t="shared" si="9"/>
        <v>0</v>
      </c>
      <c r="H52" s="35">
        <f t="shared" si="9"/>
        <v>0</v>
      </c>
      <c r="I52" s="35">
        <f t="shared" si="9"/>
        <v>0</v>
      </c>
      <c r="J52" s="35">
        <f t="shared" si="9"/>
        <v>0</v>
      </c>
      <c r="K52" s="35">
        <f t="shared" si="9"/>
        <v>0</v>
      </c>
      <c r="L52" s="35">
        <f t="shared" si="9"/>
        <v>0</v>
      </c>
      <c r="M52" s="35">
        <f t="shared" si="9"/>
        <v>0</v>
      </c>
      <c r="N52" s="35">
        <f t="shared" si="9"/>
        <v>0</v>
      </c>
      <c r="O52" s="35">
        <f t="shared" si="9"/>
        <v>0</v>
      </c>
    </row>
    <row r="53" spans="1:15" ht="31.5">
      <c r="A53" s="16" t="s">
        <v>360</v>
      </c>
      <c r="B53" s="34" t="s">
        <v>138</v>
      </c>
      <c r="C53" s="35">
        <f>J53+O53-M53-N53</f>
        <v>0</v>
      </c>
      <c r="D53" s="35">
        <v>0</v>
      </c>
      <c r="E53" s="35">
        <v>0</v>
      </c>
      <c r="F53" s="35">
        <v>0</v>
      </c>
      <c r="G53" s="35">
        <v>0</v>
      </c>
      <c r="H53" s="35">
        <f t="shared" si="6"/>
        <v>0</v>
      </c>
      <c r="I53" s="35">
        <v>0</v>
      </c>
      <c r="J53" s="35">
        <f t="shared" si="7"/>
        <v>0</v>
      </c>
      <c r="K53" s="35">
        <v>0</v>
      </c>
      <c r="L53" s="35">
        <v>0</v>
      </c>
      <c r="M53" s="35">
        <v>0</v>
      </c>
      <c r="N53" s="35">
        <v>0</v>
      </c>
      <c r="O53" s="36">
        <f>K53+L53+M53+N53</f>
        <v>0</v>
      </c>
    </row>
    <row r="54" spans="1:15" ht="31.5">
      <c r="A54" s="16" t="s">
        <v>361</v>
      </c>
      <c r="B54" s="34" t="s">
        <v>139</v>
      </c>
      <c r="C54" s="35">
        <f>J54+O54-M54-N54</f>
        <v>0</v>
      </c>
      <c r="D54" s="35">
        <v>0</v>
      </c>
      <c r="E54" s="35">
        <v>0</v>
      </c>
      <c r="F54" s="35">
        <v>0</v>
      </c>
      <c r="G54" s="35">
        <v>0</v>
      </c>
      <c r="H54" s="35">
        <f t="shared" si="6"/>
        <v>0</v>
      </c>
      <c r="I54" s="35">
        <v>0</v>
      </c>
      <c r="J54" s="35">
        <f t="shared" si="7"/>
        <v>0</v>
      </c>
      <c r="K54" s="35">
        <v>0</v>
      </c>
      <c r="L54" s="35">
        <v>0</v>
      </c>
      <c r="M54" s="35">
        <v>0</v>
      </c>
      <c r="N54" s="35">
        <v>0</v>
      </c>
      <c r="O54" s="36">
        <f>K54+L54+M54+N54</f>
        <v>0</v>
      </c>
    </row>
    <row r="55" spans="1:15" ht="141.75">
      <c r="A55" s="16" t="s">
        <v>362</v>
      </c>
      <c r="B55" s="34" t="s">
        <v>318</v>
      </c>
      <c r="C55" s="35">
        <f>H55+O55-M55-N55</f>
        <v>0</v>
      </c>
      <c r="D55" s="35">
        <v>0</v>
      </c>
      <c r="E55" s="35">
        <v>0</v>
      </c>
      <c r="F55" s="35">
        <v>0</v>
      </c>
      <c r="G55" s="35">
        <v>0</v>
      </c>
      <c r="H55" s="35">
        <f t="shared" si="6"/>
        <v>0</v>
      </c>
      <c r="I55" s="35" t="s">
        <v>108</v>
      </c>
      <c r="J55" s="35" t="s">
        <v>108</v>
      </c>
      <c r="K55" s="35" t="s">
        <v>108</v>
      </c>
      <c r="L55" s="35" t="s">
        <v>108</v>
      </c>
      <c r="M55" s="35">
        <v>0</v>
      </c>
      <c r="N55" s="35">
        <v>0</v>
      </c>
      <c r="O55" s="36">
        <f>M55+N55</f>
        <v>0</v>
      </c>
    </row>
    <row r="56" spans="1:15" ht="27.75" customHeight="1">
      <c r="A56" s="69" t="s">
        <v>326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</row>
    <row r="57" spans="1:15" ht="110.25">
      <c r="A57" s="16" t="s">
        <v>127</v>
      </c>
      <c r="B57" s="39" t="s">
        <v>380</v>
      </c>
      <c r="C57" s="37">
        <f>J57</f>
        <v>79</v>
      </c>
      <c r="D57" s="37">
        <v>0</v>
      </c>
      <c r="E57" s="37">
        <v>0</v>
      </c>
      <c r="F57" s="37">
        <v>48</v>
      </c>
      <c r="G57" s="37">
        <v>0</v>
      </c>
      <c r="H57" s="37">
        <f>D57+E57+F57+G57</f>
        <v>48</v>
      </c>
      <c r="I57" s="37">
        <v>31</v>
      </c>
      <c r="J57" s="37">
        <f>H57+I57</f>
        <v>79</v>
      </c>
      <c r="K57" s="37" t="s">
        <v>108</v>
      </c>
      <c r="L57" s="37" t="s">
        <v>108</v>
      </c>
      <c r="M57" s="37" t="s">
        <v>108</v>
      </c>
      <c r="N57" s="37" t="s">
        <v>108</v>
      </c>
      <c r="O57" s="38" t="s">
        <v>108</v>
      </c>
    </row>
    <row r="58" spans="1:15" ht="173.25">
      <c r="A58" s="16" t="s">
        <v>376</v>
      </c>
      <c r="B58" s="39" t="s">
        <v>385</v>
      </c>
      <c r="C58" s="37">
        <f>J58</f>
        <v>79</v>
      </c>
      <c r="D58" s="37">
        <v>0</v>
      </c>
      <c r="E58" s="37">
        <v>0</v>
      </c>
      <c r="F58" s="37">
        <v>48</v>
      </c>
      <c r="G58" s="37">
        <v>0</v>
      </c>
      <c r="H58" s="37">
        <f>D58+E58+F58+G58</f>
        <v>48</v>
      </c>
      <c r="I58" s="37">
        <v>31</v>
      </c>
      <c r="J58" s="37">
        <f>H58+I58</f>
        <v>79</v>
      </c>
      <c r="K58" s="37" t="s">
        <v>108</v>
      </c>
      <c r="L58" s="37" t="s">
        <v>108</v>
      </c>
      <c r="M58" s="37" t="s">
        <v>108</v>
      </c>
      <c r="N58" s="37" t="s">
        <v>108</v>
      </c>
      <c r="O58" s="38" t="s">
        <v>108</v>
      </c>
    </row>
    <row r="59" spans="1:15" ht="173.25">
      <c r="A59" s="16" t="s">
        <v>377</v>
      </c>
      <c r="B59" s="39" t="s">
        <v>386</v>
      </c>
      <c r="C59" s="37">
        <f>J59</f>
        <v>0</v>
      </c>
      <c r="D59" s="37">
        <v>0</v>
      </c>
      <c r="E59" s="37">
        <v>0</v>
      </c>
      <c r="F59" s="37">
        <v>0</v>
      </c>
      <c r="G59" s="37">
        <v>0</v>
      </c>
      <c r="H59" s="37">
        <f>D59+E59+F59+G59</f>
        <v>0</v>
      </c>
      <c r="I59" s="37">
        <v>0</v>
      </c>
      <c r="J59" s="37">
        <f>H59+I59</f>
        <v>0</v>
      </c>
      <c r="K59" s="37" t="s">
        <v>108</v>
      </c>
      <c r="L59" s="37" t="s">
        <v>108</v>
      </c>
      <c r="M59" s="37" t="s">
        <v>108</v>
      </c>
      <c r="N59" s="37" t="s">
        <v>108</v>
      </c>
      <c r="O59" s="38" t="s">
        <v>108</v>
      </c>
    </row>
    <row r="60" spans="1:15" ht="94.5">
      <c r="A60" s="16" t="s">
        <v>379</v>
      </c>
      <c r="B60" s="39" t="s">
        <v>378</v>
      </c>
      <c r="C60" s="37">
        <f>H60</f>
        <v>0</v>
      </c>
      <c r="D60" s="37">
        <v>0</v>
      </c>
      <c r="E60" s="37">
        <v>0</v>
      </c>
      <c r="F60" s="37">
        <v>0</v>
      </c>
      <c r="G60" s="37">
        <v>0</v>
      </c>
      <c r="H60" s="37">
        <f>D60+E60+F60+G60</f>
        <v>0</v>
      </c>
      <c r="I60" s="37" t="s">
        <v>108</v>
      </c>
      <c r="J60" s="37" t="s">
        <v>108</v>
      </c>
      <c r="K60" s="37" t="s">
        <v>108</v>
      </c>
      <c r="L60" s="37" t="s">
        <v>108</v>
      </c>
      <c r="M60" s="37" t="s">
        <v>108</v>
      </c>
      <c r="N60" s="37" t="s">
        <v>108</v>
      </c>
      <c r="O60" s="38" t="s">
        <v>108</v>
      </c>
    </row>
    <row r="61" spans="1:15" ht="78.75">
      <c r="A61" s="16" t="s">
        <v>128</v>
      </c>
      <c r="B61" s="39" t="s">
        <v>313</v>
      </c>
      <c r="C61" s="37">
        <f>J61</f>
        <v>48</v>
      </c>
      <c r="D61" s="37" t="s">
        <v>108</v>
      </c>
      <c r="E61" s="37" t="s">
        <v>108</v>
      </c>
      <c r="F61" s="37">
        <v>48</v>
      </c>
      <c r="G61" s="37">
        <v>0</v>
      </c>
      <c r="H61" s="37">
        <f>F61+G61</f>
        <v>48</v>
      </c>
      <c r="I61" s="37" t="s">
        <v>108</v>
      </c>
      <c r="J61" s="37">
        <f>H61</f>
        <v>48</v>
      </c>
      <c r="K61" s="37" t="s">
        <v>108</v>
      </c>
      <c r="L61" s="37" t="s">
        <v>108</v>
      </c>
      <c r="M61" s="37" t="s">
        <v>108</v>
      </c>
      <c r="N61" s="37" t="s">
        <v>108</v>
      </c>
      <c r="O61" s="38" t="s">
        <v>108</v>
      </c>
    </row>
    <row r="62" spans="1:15" ht="126">
      <c r="A62" s="16" t="s">
        <v>327</v>
      </c>
      <c r="B62" s="39" t="s">
        <v>392</v>
      </c>
      <c r="C62" s="37">
        <f>J62</f>
        <v>0</v>
      </c>
      <c r="D62" s="37" t="s">
        <v>108</v>
      </c>
      <c r="E62" s="37" t="s">
        <v>108</v>
      </c>
      <c r="F62" s="37">
        <v>0</v>
      </c>
      <c r="G62" s="37">
        <v>0</v>
      </c>
      <c r="H62" s="37">
        <f>F62+G62</f>
        <v>0</v>
      </c>
      <c r="I62" s="37" t="s">
        <v>108</v>
      </c>
      <c r="J62" s="37">
        <f>H62</f>
        <v>0</v>
      </c>
      <c r="K62" s="37" t="s">
        <v>108</v>
      </c>
      <c r="L62" s="37" t="s">
        <v>108</v>
      </c>
      <c r="M62" s="37" t="s">
        <v>108</v>
      </c>
      <c r="N62" s="37" t="s">
        <v>108</v>
      </c>
      <c r="O62" s="38" t="s">
        <v>108</v>
      </c>
    </row>
    <row r="63" spans="1:15" ht="252">
      <c r="A63" s="16" t="s">
        <v>328</v>
      </c>
      <c r="B63" s="39" t="s">
        <v>402</v>
      </c>
      <c r="C63" s="37">
        <f>J63</f>
        <v>0</v>
      </c>
      <c r="D63" s="37" t="s">
        <v>108</v>
      </c>
      <c r="E63" s="37" t="s">
        <v>108</v>
      </c>
      <c r="F63" s="37">
        <v>0</v>
      </c>
      <c r="G63" s="37">
        <v>0</v>
      </c>
      <c r="H63" s="37">
        <f>F63+G63</f>
        <v>0</v>
      </c>
      <c r="I63" s="37" t="s">
        <v>108</v>
      </c>
      <c r="J63" s="37">
        <f>H63</f>
        <v>0</v>
      </c>
      <c r="K63" s="37" t="s">
        <v>108</v>
      </c>
      <c r="L63" s="37" t="s">
        <v>108</v>
      </c>
      <c r="M63" s="37" t="s">
        <v>108</v>
      </c>
      <c r="N63" s="37" t="s">
        <v>108</v>
      </c>
      <c r="O63" s="38" t="s">
        <v>108</v>
      </c>
    </row>
    <row r="64" spans="1:15" ht="94.5">
      <c r="A64" s="40" t="s">
        <v>329</v>
      </c>
      <c r="B64" s="41" t="s">
        <v>415</v>
      </c>
      <c r="C64" s="37">
        <f>J64</f>
        <v>26</v>
      </c>
      <c r="D64" s="37">
        <v>0</v>
      </c>
      <c r="E64" s="37">
        <v>0</v>
      </c>
      <c r="F64" s="37">
        <v>15</v>
      </c>
      <c r="G64" s="37">
        <v>0</v>
      </c>
      <c r="H64" s="37">
        <f>D64+E64+F64+G64</f>
        <v>15</v>
      </c>
      <c r="I64" s="37">
        <v>11</v>
      </c>
      <c r="J64" s="37">
        <f>H64+I64</f>
        <v>26</v>
      </c>
      <c r="K64" s="37" t="s">
        <v>108</v>
      </c>
      <c r="L64" s="37" t="s">
        <v>108</v>
      </c>
      <c r="M64" s="37" t="s">
        <v>108</v>
      </c>
      <c r="N64" s="37" t="s">
        <v>108</v>
      </c>
      <c r="O64" s="38" t="s">
        <v>108</v>
      </c>
    </row>
    <row r="65" spans="1:15" ht="111" thickBot="1">
      <c r="A65" s="42" t="s">
        <v>414</v>
      </c>
      <c r="B65" s="43" t="s">
        <v>372</v>
      </c>
      <c r="C65" s="44">
        <f>J65</f>
        <v>0</v>
      </c>
      <c r="D65" s="44">
        <v>0</v>
      </c>
      <c r="E65" s="44">
        <v>0</v>
      </c>
      <c r="F65" s="44">
        <v>0</v>
      </c>
      <c r="G65" s="44">
        <v>0</v>
      </c>
      <c r="H65" s="44">
        <f>D65+E65+F65+G65</f>
        <v>0</v>
      </c>
      <c r="I65" s="44">
        <v>0</v>
      </c>
      <c r="J65" s="44">
        <f>H65+I65</f>
        <v>0</v>
      </c>
      <c r="K65" s="44" t="s">
        <v>108</v>
      </c>
      <c r="L65" s="44" t="s">
        <v>108</v>
      </c>
      <c r="M65" s="44" t="s">
        <v>108</v>
      </c>
      <c r="N65" s="44" t="s">
        <v>108</v>
      </c>
      <c r="O65" s="45" t="s">
        <v>108</v>
      </c>
    </row>
    <row r="68" spans="1:15" ht="15.75">
      <c r="A68" s="66" t="s">
        <v>707</v>
      </c>
      <c r="B68" s="66"/>
      <c r="L68" s="90" t="s">
        <v>708</v>
      </c>
      <c r="M68" s="90"/>
      <c r="N68" s="90"/>
      <c r="O68" s="90"/>
    </row>
    <row r="69" spans="2:15" ht="15.75">
      <c r="B69" s="83"/>
      <c r="C69" s="83"/>
      <c r="E69" s="1"/>
      <c r="F69" s="2" t="s">
        <v>95</v>
      </c>
      <c r="G69" s="1"/>
      <c r="H69" s="26"/>
      <c r="J69" s="26"/>
      <c r="K69" s="26" t="s">
        <v>94</v>
      </c>
      <c r="L69" s="46"/>
      <c r="M69" s="46"/>
      <c r="N69" s="46"/>
      <c r="O69" s="26"/>
    </row>
    <row r="70" spans="5:15" ht="15.75">
      <c r="E70" s="1"/>
      <c r="F70" s="2"/>
      <c r="G70" s="1"/>
      <c r="H70" s="26"/>
      <c r="J70" s="26"/>
      <c r="L70" s="46"/>
      <c r="M70" s="46"/>
      <c r="N70" s="46"/>
      <c r="O70" s="26"/>
    </row>
    <row r="71" spans="1:15" ht="15.75">
      <c r="A71" s="66" t="s">
        <v>710</v>
      </c>
      <c r="B71" s="66"/>
      <c r="C71" s="66"/>
      <c r="E71" s="1"/>
      <c r="F71" s="2"/>
      <c r="G71" s="1"/>
      <c r="H71" s="26"/>
      <c r="J71" s="26"/>
      <c r="L71" s="47"/>
      <c r="M71" s="47"/>
      <c r="N71" s="47"/>
      <c r="O71" s="26"/>
    </row>
    <row r="72" spans="1:15" ht="15.75">
      <c r="A72" s="50"/>
      <c r="B72" s="50"/>
      <c r="E72" s="1"/>
      <c r="F72" s="2"/>
      <c r="G72" s="1"/>
      <c r="H72" s="26"/>
      <c r="J72" s="26"/>
      <c r="L72" s="47"/>
      <c r="M72" s="47"/>
      <c r="N72" s="47"/>
      <c r="O72" s="26"/>
    </row>
    <row r="73" spans="1:15" ht="15.75">
      <c r="A73" s="50"/>
      <c r="B73" s="50"/>
      <c r="E73" s="1"/>
      <c r="F73" s="2"/>
      <c r="G73" s="1"/>
      <c r="H73" s="26"/>
      <c r="J73" s="26"/>
      <c r="L73" s="47"/>
      <c r="M73" s="47"/>
      <c r="N73" s="47"/>
      <c r="O73" s="26"/>
    </row>
    <row r="74" spans="1:15" ht="30" customHeight="1">
      <c r="A74" s="64"/>
      <c r="B74" s="64"/>
      <c r="C74" s="64"/>
      <c r="D74" s="64"/>
      <c r="E74" s="64"/>
      <c r="F74" s="2"/>
      <c r="G74" s="1"/>
      <c r="H74" s="26"/>
      <c r="J74" s="26"/>
      <c r="L74" s="82"/>
      <c r="M74" s="82"/>
      <c r="N74" s="82"/>
      <c r="O74" s="82"/>
    </row>
    <row r="75" spans="1:15" ht="21" customHeight="1">
      <c r="A75" s="4"/>
      <c r="B75" s="4"/>
      <c r="C75" s="4"/>
      <c r="D75" s="4"/>
      <c r="E75" s="4"/>
      <c r="F75" s="2"/>
      <c r="G75" s="1"/>
      <c r="H75" s="26"/>
      <c r="J75" s="26"/>
      <c r="L75" s="47"/>
      <c r="M75" s="47"/>
      <c r="N75" s="5"/>
      <c r="O75" s="5"/>
    </row>
    <row r="76" spans="5:15" ht="15.75">
      <c r="E76" s="1"/>
      <c r="F76" s="2"/>
      <c r="G76" s="1"/>
      <c r="H76" s="26"/>
      <c r="J76" s="26"/>
      <c r="L76" s="47"/>
      <c r="M76" s="47"/>
      <c r="N76" s="47"/>
      <c r="O76" s="26"/>
    </row>
    <row r="77" spans="1:14" s="25" customFormat="1" ht="15.7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5:6" ht="15.75">
      <c r="E78" s="1"/>
      <c r="F78" s="1"/>
    </row>
  </sheetData>
  <sheetProtection/>
  <mergeCells count="23">
    <mergeCell ref="A2:O2"/>
    <mergeCell ref="L68:O68"/>
    <mergeCell ref="A3:O3"/>
    <mergeCell ref="A5:O5"/>
    <mergeCell ref="A74:E74"/>
    <mergeCell ref="L74:O74"/>
    <mergeCell ref="B69:C69"/>
    <mergeCell ref="A6:A9"/>
    <mergeCell ref="C6:C9"/>
    <mergeCell ref="B6:B9"/>
    <mergeCell ref="O7:O9"/>
    <mergeCell ref="J7:J9"/>
    <mergeCell ref="I8:I9"/>
    <mergeCell ref="M1:O1"/>
    <mergeCell ref="A56:O56"/>
    <mergeCell ref="D6:O6"/>
    <mergeCell ref="A32:O32"/>
    <mergeCell ref="D8:H8"/>
    <mergeCell ref="D7:I7"/>
    <mergeCell ref="A13:O13"/>
    <mergeCell ref="A11:O11"/>
    <mergeCell ref="A4:O4"/>
    <mergeCell ref="K7:N8"/>
  </mergeCells>
  <printOptions/>
  <pageMargins left="0.1968503937007874" right="0.1968503937007874" top="0.11811023622047245" bottom="0.1968503937007874" header="0.5118110236220472" footer="0.5118110236220472"/>
  <pageSetup horizontalDpi="600" verticalDpi="600" orientation="landscape" paperSize="9" scale="70" r:id="rId1"/>
  <rowBreaks count="2" manualBreakCount="2">
    <brk id="16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SheetLayoutView="100" zoomScalePageLayoutView="0" workbookViewId="0" topLeftCell="A5">
      <pane ySplit="5" topLeftCell="BM10" activePane="bottomLeft" state="frozen"/>
      <selection pane="topLeft" activeCell="A5" sqref="A5"/>
      <selection pane="bottomLeft" activeCell="A5" sqref="A5:O5"/>
    </sheetView>
  </sheetViews>
  <sheetFormatPr defaultColWidth="9.140625" defaultRowHeight="12.75"/>
  <cols>
    <col min="1" max="1" width="4.57421875" style="25" customWidth="1"/>
    <col min="2" max="2" width="23.28125" style="25" customWidth="1"/>
    <col min="3" max="3" width="13.00390625" style="25" customWidth="1"/>
    <col min="4" max="4" width="9.00390625" style="25" customWidth="1"/>
    <col min="5" max="5" width="7.57421875" style="25" customWidth="1"/>
    <col min="6" max="6" width="14.57421875" style="25" customWidth="1"/>
    <col min="7" max="7" width="11.421875" style="25" customWidth="1"/>
    <col min="8" max="8" width="10.8515625" style="25" customWidth="1"/>
    <col min="9" max="9" width="12.28125" style="25" customWidth="1"/>
    <col min="10" max="10" width="11.7109375" style="25" customWidth="1"/>
    <col min="11" max="11" width="9.421875" style="25" customWidth="1"/>
    <col min="12" max="12" width="12.8515625" style="25" customWidth="1"/>
    <col min="13" max="14" width="9.421875" style="25" customWidth="1"/>
    <col min="15" max="15" width="13.28125" style="25" customWidth="1"/>
    <col min="16" max="16384" width="9.140625" style="26" customWidth="1"/>
  </cols>
  <sheetData>
    <row r="1" spans="1:15" s="28" customFormat="1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52"/>
      <c r="M1" s="92" t="s">
        <v>355</v>
      </c>
      <c r="N1" s="92"/>
      <c r="O1" s="92"/>
    </row>
    <row r="2" spans="1:15" s="6" customFormat="1" ht="42" customHeight="1">
      <c r="A2" s="94" t="s">
        <v>405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6" customFormat="1" ht="26.25" customHeight="1">
      <c r="A3" s="94" t="s">
        <v>711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6" customFormat="1" ht="17.25" customHeight="1">
      <c r="A4" s="64" t="s">
        <v>693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6" customFormat="1" ht="24.75" customHeight="1" thickBot="1">
      <c r="A5" s="96" t="s">
        <v>705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24.75" customHeight="1">
      <c r="A6" s="84" t="s">
        <v>99</v>
      </c>
      <c r="B6" s="87" t="s">
        <v>112</v>
      </c>
      <c r="C6" s="86" t="s">
        <v>370</v>
      </c>
      <c r="D6" s="72" t="s">
        <v>113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1:15" ht="22.5" customHeight="1">
      <c r="A7" s="85"/>
      <c r="B7" s="81"/>
      <c r="C7" s="75"/>
      <c r="D7" s="76" t="s">
        <v>110</v>
      </c>
      <c r="E7" s="77"/>
      <c r="F7" s="77"/>
      <c r="G7" s="77"/>
      <c r="H7" s="77"/>
      <c r="I7" s="77"/>
      <c r="J7" s="81" t="s">
        <v>109</v>
      </c>
      <c r="K7" s="81" t="s">
        <v>400</v>
      </c>
      <c r="L7" s="81"/>
      <c r="M7" s="81"/>
      <c r="N7" s="81"/>
      <c r="O7" s="88" t="s">
        <v>309</v>
      </c>
    </row>
    <row r="8" spans="1:15" ht="23.25" customHeight="1">
      <c r="A8" s="85"/>
      <c r="B8" s="81"/>
      <c r="C8" s="75"/>
      <c r="D8" s="74" t="s">
        <v>111</v>
      </c>
      <c r="E8" s="75"/>
      <c r="F8" s="75"/>
      <c r="G8" s="75"/>
      <c r="H8" s="75"/>
      <c r="I8" s="75" t="s">
        <v>101</v>
      </c>
      <c r="J8" s="81"/>
      <c r="K8" s="81"/>
      <c r="L8" s="81"/>
      <c r="M8" s="81"/>
      <c r="N8" s="81"/>
      <c r="O8" s="88"/>
    </row>
    <row r="9" spans="1:15" ht="181.5" customHeight="1">
      <c r="A9" s="85"/>
      <c r="B9" s="81"/>
      <c r="C9" s="75"/>
      <c r="D9" s="33" t="s">
        <v>102</v>
      </c>
      <c r="E9" s="31" t="s">
        <v>106</v>
      </c>
      <c r="F9" s="31" t="s">
        <v>103</v>
      </c>
      <c r="G9" s="31" t="s">
        <v>107</v>
      </c>
      <c r="H9" s="3" t="s">
        <v>100</v>
      </c>
      <c r="I9" s="75"/>
      <c r="J9" s="81"/>
      <c r="K9" s="60" t="s">
        <v>695</v>
      </c>
      <c r="L9" s="60" t="s">
        <v>694</v>
      </c>
      <c r="M9" s="31" t="s">
        <v>368</v>
      </c>
      <c r="N9" s="3" t="s">
        <v>369</v>
      </c>
      <c r="O9" s="88"/>
    </row>
    <row r="10" spans="1:15" ht="15.75">
      <c r="A10" s="30">
        <v>1</v>
      </c>
      <c r="B10" s="3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">
        <v>8</v>
      </c>
      <c r="I10" s="31">
        <v>9</v>
      </c>
      <c r="J10" s="3">
        <v>10</v>
      </c>
      <c r="K10" s="31">
        <v>11</v>
      </c>
      <c r="L10" s="31">
        <v>12</v>
      </c>
      <c r="M10" s="31">
        <v>13</v>
      </c>
      <c r="N10" s="31">
        <v>14</v>
      </c>
      <c r="O10" s="32">
        <v>15</v>
      </c>
    </row>
    <row r="11" spans="1:15" ht="22.5" customHeight="1">
      <c r="A11" s="85" t="s">
        <v>320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93"/>
      <c r="N11" s="93"/>
      <c r="O11" s="88"/>
    </row>
    <row r="12" spans="1:15" ht="78.75">
      <c r="A12" s="16" t="s">
        <v>104</v>
      </c>
      <c r="B12" s="34" t="s">
        <v>373</v>
      </c>
      <c r="C12" s="35">
        <f>J12+O12</f>
        <v>63222</v>
      </c>
      <c r="D12" s="35">
        <v>0</v>
      </c>
      <c r="E12" s="35">
        <v>0</v>
      </c>
      <c r="F12" s="35">
        <v>41922</v>
      </c>
      <c r="G12" s="35">
        <v>0</v>
      </c>
      <c r="H12" s="35">
        <f>D12+E12+F12+G12</f>
        <v>41922</v>
      </c>
      <c r="I12" s="35">
        <v>7800</v>
      </c>
      <c r="J12" s="35">
        <f>H12+I12</f>
        <v>49722</v>
      </c>
      <c r="K12" s="35">
        <v>8500</v>
      </c>
      <c r="L12" s="35">
        <v>5000</v>
      </c>
      <c r="M12" s="53" t="s">
        <v>108</v>
      </c>
      <c r="N12" s="53" t="s">
        <v>108</v>
      </c>
      <c r="O12" s="36">
        <f>K12+L12</f>
        <v>13500</v>
      </c>
    </row>
    <row r="13" spans="1:15" ht="236.25">
      <c r="A13" s="16" t="s">
        <v>374</v>
      </c>
      <c r="B13" s="34" t="s">
        <v>375</v>
      </c>
      <c r="C13" s="35">
        <f>J13+O13</f>
        <v>16632</v>
      </c>
      <c r="D13" s="35">
        <v>0</v>
      </c>
      <c r="E13" s="35">
        <v>0</v>
      </c>
      <c r="F13" s="35">
        <v>9064</v>
      </c>
      <c r="G13" s="35">
        <v>0</v>
      </c>
      <c r="H13" s="35">
        <f>D13+E13+F13+G13</f>
        <v>9064</v>
      </c>
      <c r="I13" s="35">
        <v>1994</v>
      </c>
      <c r="J13" s="35">
        <f>H13+I13</f>
        <v>11058</v>
      </c>
      <c r="K13" s="35">
        <v>3960</v>
      </c>
      <c r="L13" s="35">
        <v>1614</v>
      </c>
      <c r="M13" s="53" t="s">
        <v>108</v>
      </c>
      <c r="N13" s="53" t="s">
        <v>108</v>
      </c>
      <c r="O13" s="36">
        <f>K13+L13</f>
        <v>5574</v>
      </c>
    </row>
    <row r="14" spans="1:15" ht="24.75" customHeight="1">
      <c r="A14" s="69" t="s">
        <v>321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95"/>
      <c r="N14" s="95"/>
      <c r="O14" s="71"/>
    </row>
    <row r="15" spans="1:15" ht="110.25">
      <c r="A15" s="16" t="s">
        <v>130</v>
      </c>
      <c r="B15" s="34" t="s">
        <v>406</v>
      </c>
      <c r="C15" s="37">
        <f>J15</f>
        <v>14</v>
      </c>
      <c r="D15" s="37">
        <v>0</v>
      </c>
      <c r="E15" s="37">
        <v>0</v>
      </c>
      <c r="F15" s="37">
        <v>7</v>
      </c>
      <c r="G15" s="37">
        <v>0</v>
      </c>
      <c r="H15" s="37">
        <f>D15+E15+F15+G15</f>
        <v>7</v>
      </c>
      <c r="I15" s="37">
        <v>7</v>
      </c>
      <c r="J15" s="37">
        <f>H15+I15</f>
        <v>14</v>
      </c>
      <c r="K15" s="37" t="s">
        <v>108</v>
      </c>
      <c r="L15" s="37" t="s">
        <v>108</v>
      </c>
      <c r="M15" s="54">
        <v>0</v>
      </c>
      <c r="N15" s="54" t="s">
        <v>108</v>
      </c>
      <c r="O15" s="38">
        <f>M15</f>
        <v>0</v>
      </c>
    </row>
    <row r="16" spans="1:15" ht="173.25">
      <c r="A16" s="16" t="s">
        <v>129</v>
      </c>
      <c r="B16" s="34" t="s">
        <v>141</v>
      </c>
      <c r="C16" s="37">
        <f>J16</f>
        <v>14</v>
      </c>
      <c r="D16" s="37">
        <v>0</v>
      </c>
      <c r="E16" s="37">
        <v>0</v>
      </c>
      <c r="F16" s="37">
        <v>7</v>
      </c>
      <c r="G16" s="37">
        <v>0</v>
      </c>
      <c r="H16" s="37">
        <f>D16+E16+F16+G16</f>
        <v>7</v>
      </c>
      <c r="I16" s="37">
        <v>7</v>
      </c>
      <c r="J16" s="37">
        <f>H16+I16</f>
        <v>14</v>
      </c>
      <c r="K16" s="37" t="s">
        <v>108</v>
      </c>
      <c r="L16" s="37" t="s">
        <v>108</v>
      </c>
      <c r="M16" s="54">
        <v>0</v>
      </c>
      <c r="N16" s="54" t="s">
        <v>108</v>
      </c>
      <c r="O16" s="38">
        <f>M16</f>
        <v>0</v>
      </c>
    </row>
    <row r="17" spans="1:15" ht="220.5">
      <c r="A17" s="16" t="s">
        <v>322</v>
      </c>
      <c r="B17" s="34" t="s">
        <v>409</v>
      </c>
      <c r="C17" s="37">
        <f>J17</f>
        <v>14</v>
      </c>
      <c r="D17" s="37">
        <v>0</v>
      </c>
      <c r="E17" s="37">
        <v>0</v>
      </c>
      <c r="F17" s="37">
        <v>7</v>
      </c>
      <c r="G17" s="37">
        <v>0</v>
      </c>
      <c r="H17" s="37">
        <f>D17+E17+F17+G17</f>
        <v>7</v>
      </c>
      <c r="I17" s="37">
        <v>7</v>
      </c>
      <c r="J17" s="37">
        <f>H17+I17</f>
        <v>14</v>
      </c>
      <c r="K17" s="37" t="s">
        <v>108</v>
      </c>
      <c r="L17" s="37" t="s">
        <v>108</v>
      </c>
      <c r="M17" s="54" t="s">
        <v>108</v>
      </c>
      <c r="N17" s="54" t="s">
        <v>108</v>
      </c>
      <c r="O17" s="38" t="s">
        <v>108</v>
      </c>
    </row>
    <row r="18" spans="1:15" ht="18.75" customHeight="1">
      <c r="A18" s="69" t="s">
        <v>324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95"/>
      <c r="N18" s="95"/>
      <c r="O18" s="71"/>
    </row>
    <row r="19" spans="1:15" ht="189">
      <c r="A19" s="16" t="s">
        <v>118</v>
      </c>
      <c r="B19" s="39" t="s">
        <v>97</v>
      </c>
      <c r="C19" s="35">
        <f>J19</f>
        <v>5452</v>
      </c>
      <c r="D19" s="35">
        <v>0</v>
      </c>
      <c r="E19" s="35">
        <v>0</v>
      </c>
      <c r="F19" s="35">
        <v>3159</v>
      </c>
      <c r="G19" s="35">
        <v>0</v>
      </c>
      <c r="H19" s="35">
        <f>D19+E19+F19+G19</f>
        <v>3159</v>
      </c>
      <c r="I19" s="35">
        <v>2293</v>
      </c>
      <c r="J19" s="35">
        <f>H19+I19</f>
        <v>5452</v>
      </c>
      <c r="K19" s="35" t="s">
        <v>108</v>
      </c>
      <c r="L19" s="35" t="s">
        <v>108</v>
      </c>
      <c r="M19" s="53">
        <v>0</v>
      </c>
      <c r="N19" s="53" t="s">
        <v>108</v>
      </c>
      <c r="O19" s="36">
        <f>M19</f>
        <v>0</v>
      </c>
    </row>
    <row r="20" spans="1:15" ht="189">
      <c r="A20" s="16" t="s">
        <v>119</v>
      </c>
      <c r="B20" s="34" t="s">
        <v>98</v>
      </c>
      <c r="C20" s="35">
        <f>J20</f>
        <v>5452</v>
      </c>
      <c r="D20" s="35">
        <v>0</v>
      </c>
      <c r="E20" s="35">
        <v>0</v>
      </c>
      <c r="F20" s="35">
        <v>3159</v>
      </c>
      <c r="G20" s="35">
        <v>0</v>
      </c>
      <c r="H20" s="35">
        <f>D20+E20+F20+G20</f>
        <v>3159</v>
      </c>
      <c r="I20" s="35">
        <v>2293</v>
      </c>
      <c r="J20" s="35">
        <f>H20+I20</f>
        <v>5452</v>
      </c>
      <c r="K20" s="35" t="s">
        <v>108</v>
      </c>
      <c r="L20" s="35" t="s">
        <v>108</v>
      </c>
      <c r="M20" s="53">
        <v>0</v>
      </c>
      <c r="N20" s="53" t="s">
        <v>108</v>
      </c>
      <c r="O20" s="36">
        <f>M20</f>
        <v>0</v>
      </c>
    </row>
    <row r="21" spans="1:15" ht="220.5">
      <c r="A21" s="16" t="s">
        <v>317</v>
      </c>
      <c r="B21" s="34" t="s">
        <v>408</v>
      </c>
      <c r="C21" s="35">
        <f>J21</f>
        <v>4444</v>
      </c>
      <c r="D21" s="35">
        <v>0</v>
      </c>
      <c r="E21" s="35">
        <v>0</v>
      </c>
      <c r="F21" s="35">
        <v>2450</v>
      </c>
      <c r="G21" s="35">
        <v>0</v>
      </c>
      <c r="H21" s="35">
        <f>D21+E21+F21+G21</f>
        <v>2450</v>
      </c>
      <c r="I21" s="35">
        <v>1994</v>
      </c>
      <c r="J21" s="35">
        <f>H21+I21</f>
        <v>4444</v>
      </c>
      <c r="K21" s="35" t="s">
        <v>108</v>
      </c>
      <c r="L21" s="35" t="s">
        <v>108</v>
      </c>
      <c r="M21" s="53" t="s">
        <v>108</v>
      </c>
      <c r="N21" s="53" t="s">
        <v>108</v>
      </c>
      <c r="O21" s="36" t="s">
        <v>108</v>
      </c>
    </row>
    <row r="22" spans="1:15" ht="17.25" customHeight="1">
      <c r="A22" s="69" t="s">
        <v>326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95"/>
      <c r="N22" s="95"/>
      <c r="O22" s="71"/>
    </row>
    <row r="23" spans="1:15" s="25" customFormat="1" ht="141.75">
      <c r="A23" s="16" t="s">
        <v>127</v>
      </c>
      <c r="B23" s="39" t="s">
        <v>314</v>
      </c>
      <c r="C23" s="37">
        <f>C24+C25</f>
        <v>55</v>
      </c>
      <c r="D23" s="37">
        <f aca="true" t="shared" si="0" ref="D23:J23">D24+D25</f>
        <v>0</v>
      </c>
      <c r="E23" s="37">
        <f t="shared" si="0"/>
        <v>0</v>
      </c>
      <c r="F23" s="37">
        <v>24</v>
      </c>
      <c r="G23" s="37">
        <f t="shared" si="0"/>
        <v>0</v>
      </c>
      <c r="H23" s="37">
        <f t="shared" si="0"/>
        <v>24</v>
      </c>
      <c r="I23" s="37">
        <v>31</v>
      </c>
      <c r="J23" s="37">
        <f t="shared" si="0"/>
        <v>55</v>
      </c>
      <c r="K23" s="37" t="s">
        <v>108</v>
      </c>
      <c r="L23" s="37" t="s">
        <v>108</v>
      </c>
      <c r="M23" s="54" t="s">
        <v>108</v>
      </c>
      <c r="N23" s="54" t="s">
        <v>108</v>
      </c>
      <c r="O23" s="38" t="s">
        <v>108</v>
      </c>
    </row>
    <row r="24" spans="1:15" ht="189">
      <c r="A24" s="16" t="s">
        <v>376</v>
      </c>
      <c r="B24" s="39" t="s">
        <v>388</v>
      </c>
      <c r="C24" s="37">
        <f>J24</f>
        <v>55</v>
      </c>
      <c r="D24" s="37">
        <v>0</v>
      </c>
      <c r="E24" s="37">
        <v>0</v>
      </c>
      <c r="F24" s="37">
        <v>24</v>
      </c>
      <c r="G24" s="37">
        <v>0</v>
      </c>
      <c r="H24" s="37">
        <f>D24+E24+F24+G24</f>
        <v>24</v>
      </c>
      <c r="I24" s="37">
        <v>31</v>
      </c>
      <c r="J24" s="37">
        <f>H24+I24</f>
        <v>55</v>
      </c>
      <c r="K24" s="37" t="s">
        <v>108</v>
      </c>
      <c r="L24" s="37" t="s">
        <v>108</v>
      </c>
      <c r="M24" s="54" t="s">
        <v>108</v>
      </c>
      <c r="N24" s="54" t="s">
        <v>108</v>
      </c>
      <c r="O24" s="38" t="s">
        <v>108</v>
      </c>
    </row>
    <row r="25" spans="1:15" ht="189">
      <c r="A25" s="16" t="s">
        <v>377</v>
      </c>
      <c r="B25" s="39" t="s">
        <v>387</v>
      </c>
      <c r="C25" s="37">
        <f>J25</f>
        <v>0</v>
      </c>
      <c r="D25" s="37">
        <v>0</v>
      </c>
      <c r="E25" s="37">
        <v>0</v>
      </c>
      <c r="F25" s="37">
        <v>0</v>
      </c>
      <c r="G25" s="37">
        <v>0</v>
      </c>
      <c r="H25" s="37">
        <f>D25+E25+F25+G25</f>
        <v>0</v>
      </c>
      <c r="I25" s="37">
        <v>0</v>
      </c>
      <c r="J25" s="37">
        <f>H25+I25</f>
        <v>0</v>
      </c>
      <c r="K25" s="37" t="s">
        <v>108</v>
      </c>
      <c r="L25" s="37" t="s">
        <v>108</v>
      </c>
      <c r="M25" s="54" t="s">
        <v>108</v>
      </c>
      <c r="N25" s="54" t="s">
        <v>108</v>
      </c>
      <c r="O25" s="38" t="s">
        <v>108</v>
      </c>
    </row>
    <row r="26" spans="1:15" ht="110.25">
      <c r="A26" s="55" t="s">
        <v>128</v>
      </c>
      <c r="B26" s="39" t="s">
        <v>407</v>
      </c>
      <c r="C26" s="37">
        <f>J26</f>
        <v>14</v>
      </c>
      <c r="D26" s="37">
        <v>0</v>
      </c>
      <c r="E26" s="37">
        <v>0</v>
      </c>
      <c r="F26" s="37">
        <v>7</v>
      </c>
      <c r="G26" s="37">
        <v>0</v>
      </c>
      <c r="H26" s="37">
        <f>D26+E26+F26+G26</f>
        <v>7</v>
      </c>
      <c r="I26" s="37">
        <v>7</v>
      </c>
      <c r="J26" s="37">
        <f>H26+I26</f>
        <v>14</v>
      </c>
      <c r="K26" s="37" t="s">
        <v>108</v>
      </c>
      <c r="L26" s="37" t="s">
        <v>108</v>
      </c>
      <c r="M26" s="54" t="s">
        <v>108</v>
      </c>
      <c r="N26" s="54" t="s">
        <v>108</v>
      </c>
      <c r="O26" s="38" t="s">
        <v>108</v>
      </c>
    </row>
    <row r="27" spans="1:15" ht="94.5">
      <c r="A27" s="16" t="s">
        <v>327</v>
      </c>
      <c r="B27" s="39" t="s">
        <v>315</v>
      </c>
      <c r="C27" s="37">
        <f>J27</f>
        <v>7</v>
      </c>
      <c r="D27" s="37">
        <v>0</v>
      </c>
      <c r="E27" s="37">
        <v>0</v>
      </c>
      <c r="F27" s="37">
        <v>7</v>
      </c>
      <c r="G27" s="37">
        <v>0</v>
      </c>
      <c r="H27" s="37">
        <f>D27+E27+F27+G27</f>
        <v>7</v>
      </c>
      <c r="I27" s="37">
        <v>0</v>
      </c>
      <c r="J27" s="37">
        <f>H27+I27</f>
        <v>7</v>
      </c>
      <c r="K27" s="37" t="s">
        <v>108</v>
      </c>
      <c r="L27" s="37" t="s">
        <v>108</v>
      </c>
      <c r="M27" s="54" t="s">
        <v>108</v>
      </c>
      <c r="N27" s="54" t="s">
        <v>108</v>
      </c>
      <c r="O27" s="38" t="s">
        <v>108</v>
      </c>
    </row>
    <row r="28" spans="1:15" ht="126">
      <c r="A28" s="16" t="s">
        <v>328</v>
      </c>
      <c r="B28" s="39" t="s">
        <v>391</v>
      </c>
      <c r="C28" s="37">
        <f>H28</f>
        <v>0</v>
      </c>
      <c r="D28" s="37" t="s">
        <v>108</v>
      </c>
      <c r="E28" s="37" t="s">
        <v>108</v>
      </c>
      <c r="F28" s="37">
        <v>0</v>
      </c>
      <c r="G28" s="37">
        <v>0</v>
      </c>
      <c r="H28" s="37">
        <f>F28+G28</f>
        <v>0</v>
      </c>
      <c r="I28" s="37" t="s">
        <v>108</v>
      </c>
      <c r="J28" s="37" t="s">
        <v>108</v>
      </c>
      <c r="K28" s="37" t="s">
        <v>108</v>
      </c>
      <c r="L28" s="37" t="s">
        <v>108</v>
      </c>
      <c r="M28" s="54" t="s">
        <v>108</v>
      </c>
      <c r="N28" s="54" t="s">
        <v>108</v>
      </c>
      <c r="O28" s="38" t="s">
        <v>108</v>
      </c>
    </row>
    <row r="29" spans="1:15" ht="252.75" thickBot="1">
      <c r="A29" s="42" t="s">
        <v>329</v>
      </c>
      <c r="B29" s="43" t="s">
        <v>403</v>
      </c>
      <c r="C29" s="44">
        <f>H29</f>
        <v>0</v>
      </c>
      <c r="D29" s="44" t="s">
        <v>108</v>
      </c>
      <c r="E29" s="44" t="s">
        <v>108</v>
      </c>
      <c r="F29" s="44">
        <v>0</v>
      </c>
      <c r="G29" s="44" t="s">
        <v>108</v>
      </c>
      <c r="H29" s="44">
        <f>F29</f>
        <v>0</v>
      </c>
      <c r="I29" s="44" t="s">
        <v>108</v>
      </c>
      <c r="J29" s="44" t="s">
        <v>108</v>
      </c>
      <c r="K29" s="44" t="s">
        <v>108</v>
      </c>
      <c r="L29" s="44" t="s">
        <v>108</v>
      </c>
      <c r="M29" s="56" t="s">
        <v>108</v>
      </c>
      <c r="N29" s="56" t="s">
        <v>108</v>
      </c>
      <c r="O29" s="45" t="s">
        <v>108</v>
      </c>
    </row>
    <row r="30" spans="1:15" ht="24" customHeight="1">
      <c r="A30" s="69" t="s">
        <v>330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95"/>
      <c r="N30" s="95"/>
      <c r="O30" s="71"/>
    </row>
    <row r="31" spans="1:15" ht="45.75" customHeight="1" thickBot="1">
      <c r="A31" s="42" t="s">
        <v>125</v>
      </c>
      <c r="B31" s="98" t="s">
        <v>410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57" t="s">
        <v>399</v>
      </c>
    </row>
    <row r="32" ht="15.75">
      <c r="O32" s="25" t="s">
        <v>700</v>
      </c>
    </row>
    <row r="33" spans="1:15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5.75" customHeight="1">
      <c r="A34" s="67" t="s">
        <v>707</v>
      </c>
      <c r="B34" s="67"/>
      <c r="C34" s="67"/>
      <c r="D34" s="67"/>
      <c r="E34" s="67"/>
      <c r="F34" s="67"/>
      <c r="G34" s="67"/>
      <c r="H34" s="67"/>
      <c r="L34" s="62" t="s">
        <v>708</v>
      </c>
      <c r="M34" s="62"/>
      <c r="N34" s="62"/>
      <c r="O34" s="62"/>
    </row>
    <row r="35" spans="1:15" ht="15.75">
      <c r="A35" s="51"/>
      <c r="B35" s="51"/>
      <c r="K35" s="25" t="s">
        <v>94</v>
      </c>
      <c r="L35" s="50"/>
      <c r="M35" s="50"/>
      <c r="N35" s="50"/>
      <c r="O35" s="50"/>
    </row>
    <row r="36" spans="1:15" ht="15.75">
      <c r="A36" s="51"/>
      <c r="B36" s="51"/>
      <c r="L36" s="50"/>
      <c r="M36" s="50"/>
      <c r="N36" s="50"/>
      <c r="O36" s="50"/>
    </row>
    <row r="37" spans="1:11" ht="15.75">
      <c r="A37" s="25" t="s">
        <v>96</v>
      </c>
      <c r="E37" s="59"/>
      <c r="F37" s="59"/>
      <c r="G37" s="59"/>
      <c r="K37" s="26"/>
    </row>
    <row r="38" spans="5:7" ht="15.75">
      <c r="E38" s="59"/>
      <c r="F38" s="59"/>
      <c r="G38" s="59"/>
    </row>
    <row r="39" spans="5:7" ht="15.75">
      <c r="E39" s="59"/>
      <c r="F39" s="59"/>
      <c r="G39" s="59"/>
    </row>
    <row r="40" spans="1:15" ht="36" customHeight="1">
      <c r="A40" s="64"/>
      <c r="B40" s="64"/>
      <c r="C40" s="64"/>
      <c r="D40" s="64"/>
      <c r="E40" s="64"/>
      <c r="F40" s="2"/>
      <c r="G40" s="26"/>
      <c r="I40" s="26"/>
      <c r="L40" s="63"/>
      <c r="M40" s="63"/>
      <c r="N40" s="63"/>
      <c r="O40" s="63"/>
    </row>
    <row r="41" spans="5:7" ht="15.75">
      <c r="E41" s="59"/>
      <c r="F41" s="59"/>
      <c r="G41" s="59"/>
    </row>
  </sheetData>
  <sheetProtection/>
  <mergeCells count="25">
    <mergeCell ref="L34:O34"/>
    <mergeCell ref="A40:E40"/>
    <mergeCell ref="B6:B9"/>
    <mergeCell ref="A18:O18"/>
    <mergeCell ref="A22:O22"/>
    <mergeCell ref="B31:N31"/>
    <mergeCell ref="A34:H34"/>
    <mergeCell ref="L40:O40"/>
    <mergeCell ref="A2:O2"/>
    <mergeCell ref="A3:O3"/>
    <mergeCell ref="A30:O30"/>
    <mergeCell ref="A5:O5"/>
    <mergeCell ref="O7:O9"/>
    <mergeCell ref="A6:A9"/>
    <mergeCell ref="K7:N8"/>
    <mergeCell ref="A14:O14"/>
    <mergeCell ref="M1:O1"/>
    <mergeCell ref="A4:O4"/>
    <mergeCell ref="J7:J9"/>
    <mergeCell ref="A11:O11"/>
    <mergeCell ref="I8:I9"/>
    <mergeCell ref="D8:H8"/>
    <mergeCell ref="D7:I7"/>
    <mergeCell ref="C6:C9"/>
    <mergeCell ref="D6:O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5" r:id="rId1"/>
  <rowBreaks count="3" manualBreakCount="3">
    <brk id="19" max="14" man="1"/>
    <brk id="22" max="14" man="1"/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2013-07-03T10:16:46Z</cp:lastPrinted>
  <dcterms:created xsi:type="dcterms:W3CDTF">1996-10-08T23:32:33Z</dcterms:created>
  <dcterms:modified xsi:type="dcterms:W3CDTF">2013-07-03T10:42:49Z</dcterms:modified>
  <cp:category/>
  <cp:version/>
  <cp:contentType/>
  <cp:contentStatus/>
</cp:coreProperties>
</file>